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37" activeTab="41"/>
  </bookViews>
  <sheets>
    <sheet name="ÖNORMÁNYZAT NAGY mérleg  (3)" sheetId="1" r:id="rId1"/>
    <sheet name="ÖNKORMÁNYZAT NAGY bevételei (3)" sheetId="2" r:id="rId2"/>
    <sheet name="ÖNORMÁNYZAT NAGY szem.jutt. (3)" sheetId="3" r:id="rId3"/>
    <sheet name="ÖNKORMÁNYZAT NAGY dologi (3)" sheetId="4" r:id="rId4"/>
    <sheet name="ÖNKORMÁNYZAT NAGY szakfelad (3)" sheetId="5" r:id="rId5"/>
    <sheet name="ÖNORMÁNYZAT KIS mérleg (3)" sheetId="6" r:id="rId6"/>
    <sheet name="ÖNKORMÁNYZAT KIS bevételei (3)" sheetId="7" r:id="rId7"/>
    <sheet name="ÖNORMÁNYZAT KIS szem.jutt. (3)" sheetId="8" r:id="rId8"/>
    <sheet name="ÖNKORMÁNYZAT KIS dologi (3)" sheetId="9" r:id="rId9"/>
    <sheet name="ÖNKORMÁNYZAT KIS szakfelada (3)" sheetId="10" r:id="rId10"/>
    <sheet name="Ph mérleg (3)" sheetId="11" r:id="rId11"/>
    <sheet name="PH bevételei (3)" sheetId="12" r:id="rId12"/>
    <sheet name="PH szem.jutt. (3)" sheetId="13" r:id="rId13"/>
    <sheet name="PH dologi (3)" sheetId="14" r:id="rId14"/>
    <sheet name="PH szakfeladat-kiadás (3)" sheetId="15" r:id="rId15"/>
    <sheet name="Óvoda mérleg  (3)" sheetId="16" r:id="rId16"/>
    <sheet name="Óvoda bevételei (3)" sheetId="17" r:id="rId17"/>
    <sheet name="Óvoda személyi jutt. (3)" sheetId="18" r:id="rId18"/>
    <sheet name="Óvoda dologi (3)" sheetId="19" r:id="rId19"/>
    <sheet name="Óvoda szakfeladatok kiadás (3)" sheetId="20" r:id="rId20"/>
    <sheet name="Öno mérleg" sheetId="21" state="hidden" r:id="rId21"/>
    <sheet name="Öno mérleg (2)" sheetId="22" state="hidden" r:id="rId22"/>
    <sheet name="Öno mérleg (3)" sheetId="23" r:id="rId23"/>
    <sheet name="ÖNO bevétel" sheetId="24" state="hidden" r:id="rId24"/>
    <sheet name="ÖNO bevétel (2)" sheetId="25" state="hidden" r:id="rId25"/>
    <sheet name="ÖNO bevétel (3)" sheetId="26" r:id="rId26"/>
    <sheet name="ÖNO szem.jutt." sheetId="27" state="hidden" r:id="rId27"/>
    <sheet name="ÖNO szem.jutt. (2)" sheetId="28" state="hidden" r:id="rId28"/>
    <sheet name="ÖNO szem.jutt. (3)" sheetId="29" r:id="rId29"/>
    <sheet name="ÖNO dologi" sheetId="30" state="hidden" r:id="rId30"/>
    <sheet name="ÖNO dologi (2)" sheetId="31" state="hidden" r:id="rId31"/>
    <sheet name="ÖNO dologi (3)" sheetId="32" r:id="rId32"/>
    <sheet name="ÖNO szakfeladat-kiadás" sheetId="33" state="hidden" r:id="rId33"/>
    <sheet name="ÖNO szakfeladat-kiadás (2)" sheetId="34" state="hidden" r:id="rId34"/>
    <sheet name="ÖNO szakfeladat-kiadás (3)" sheetId="35" r:id="rId35"/>
    <sheet name="Szoc.juttatások " sheetId="36" r:id="rId36"/>
    <sheet name="Önk.felhalmozási tábla" sheetId="37" r:id="rId37"/>
    <sheet name="Finanszírozási ütemterv" sheetId="38" r:id="rId38"/>
    <sheet name="Többéves kihat. j. köt." sheetId="39" r:id="rId39"/>
    <sheet name="Önk. létszámkerete" sheetId="40" r:id="rId40"/>
    <sheet name="Támogatások" sheetId="41" r:id="rId41"/>
    <sheet name="gördülő" sheetId="42" r:id="rId42"/>
  </sheets>
  <externalReferences>
    <externalReference r:id="rId45"/>
  </externalReferences>
  <definedNames>
    <definedName name="_xlnm.Print_Area" localSheetId="37">'Finanszírozási ütemterv'!$A$1:$P$71</definedName>
    <definedName name="_xlnm.Print_Area" localSheetId="41">'gördülő'!$A$1:$AE$32</definedName>
    <definedName name="_xlnm.Print_Area" localSheetId="16">'Óvoda bevételei (3)'!$A$1:$L$61</definedName>
    <definedName name="_xlnm.Print_Area" localSheetId="18">'Óvoda dologi (3)'!$A$1:$F$41</definedName>
    <definedName name="_xlnm.Print_Area" localSheetId="15">'Óvoda mérleg  (3)'!$A$1:$Y$32</definedName>
    <definedName name="_xlnm.Print_Area" localSheetId="19">'Óvoda szakfeladatok kiadás (3)'!$A$1:$N$30</definedName>
    <definedName name="_xlnm.Print_Area" localSheetId="17">'Óvoda személyi jutt. (3)'!$A$1:$F$26</definedName>
    <definedName name="_xlnm.Print_Area" localSheetId="39">'Önk. létszámkerete'!$A$1:$D$22</definedName>
    <definedName name="_xlnm.Print_Area" localSheetId="36">'Önk.felhalmozási tábla'!$A$1:$K$113</definedName>
    <definedName name="_xlnm.Print_Area" localSheetId="6">'ÖNKORMÁNYZAT KIS bevételei (3)'!$A$1:$L$60</definedName>
    <definedName name="_xlnm.Print_Area" localSheetId="8">'ÖNKORMÁNYZAT KIS dologi (3)'!$A$1:$F$41</definedName>
    <definedName name="_xlnm.Print_Area" localSheetId="9">'ÖNKORMÁNYZAT KIS szakfelada (3)'!$A$1:$N$100</definedName>
    <definedName name="_xlnm.Print_Area" localSheetId="1">'ÖNKORMÁNYZAT NAGY bevételei (3)'!$A$1:$L$60</definedName>
    <definedName name="_xlnm.Print_Area" localSheetId="3">'ÖNKORMÁNYZAT NAGY dologi (3)'!$A$1:$F$41</definedName>
    <definedName name="_xlnm.Print_Area" localSheetId="4">'ÖNKORMÁNYZAT NAGY szakfelad (3)'!$A$1:$N$139</definedName>
    <definedName name="_xlnm.Print_Area" localSheetId="23">'ÖNO bevétel'!$A$1:$L$60</definedName>
    <definedName name="_xlnm.Print_Area" localSheetId="24">'ÖNO bevétel (2)'!$A$1:$I$60</definedName>
    <definedName name="_xlnm.Print_Area" localSheetId="25">'ÖNO bevétel (3)'!$A$1:$L$60</definedName>
    <definedName name="_xlnm.Print_Area" localSheetId="29">'ÖNO dologi'!$A$1:$D$41</definedName>
    <definedName name="_xlnm.Print_Area" localSheetId="30">'ÖNO dologi (2)'!$A$1:$E$41</definedName>
    <definedName name="_xlnm.Print_Area" localSheetId="31">'ÖNO dologi (3)'!$A$1:$F$41</definedName>
    <definedName name="_xlnm.Print_Area" localSheetId="20">'Öno mérleg'!$A$1:$Y$32</definedName>
    <definedName name="_xlnm.Print_Area" localSheetId="21">'Öno mérleg (2)'!$A$1:$Y$32</definedName>
    <definedName name="_xlnm.Print_Area" localSheetId="22">'Öno mérleg (3)'!$A$1:$Y$32</definedName>
    <definedName name="_xlnm.Print_Area" localSheetId="32">'ÖNO szakfeladat-kiadás'!$A$1:$N$11</definedName>
    <definedName name="_xlnm.Print_Area" localSheetId="33">'ÖNO szakfeladat-kiadás (2)'!$A$1:$N$25</definedName>
    <definedName name="_xlnm.Print_Area" localSheetId="34">'ÖNO szakfeladat-kiadás (3)'!$A$1:$N$41</definedName>
    <definedName name="_xlnm.Print_Area" localSheetId="26">'ÖNO szem.jutt.'!$A$1:$D$26</definedName>
    <definedName name="_xlnm.Print_Area" localSheetId="27">'ÖNO szem.jutt. (2)'!$A$1:$E$26</definedName>
    <definedName name="_xlnm.Print_Area" localSheetId="28">'ÖNO szem.jutt. (3)'!$A$1:$F$26</definedName>
    <definedName name="_xlnm.Print_Area" localSheetId="5">'ÖNORMÁNYZAT KIS mérleg (3)'!$A$1:$Y$32</definedName>
    <definedName name="_xlnm.Print_Area" localSheetId="7">'ÖNORMÁNYZAT KIS szem.jutt. (3)'!$A$1:$F$26</definedName>
    <definedName name="_xlnm.Print_Area" localSheetId="0">'ÖNORMÁNYZAT NAGY mérleg  (3)'!$A$1:$Y$32</definedName>
    <definedName name="_xlnm.Print_Area" localSheetId="2">'ÖNORMÁNYZAT NAGY szem.jutt. (3)'!$A$1:$F$26</definedName>
    <definedName name="_xlnm.Print_Area" localSheetId="11">'PH bevételei (3)'!$A$1:$L$61</definedName>
    <definedName name="_xlnm.Print_Area" localSheetId="13">'PH dologi (3)'!$A$1:$F$41</definedName>
    <definedName name="_xlnm.Print_Area" localSheetId="10">'Ph mérleg (3)'!$A$1:$Y$32</definedName>
    <definedName name="_xlnm.Print_Area" localSheetId="14">'PH szakfeladat-kiadás (3)'!$A$1:$N$48</definedName>
    <definedName name="_xlnm.Print_Area" localSheetId="12">'PH szem.jutt. (3)'!$A$1:$F$26</definedName>
  </definedNames>
  <calcPr fullCalcOnLoad="1"/>
</workbook>
</file>

<file path=xl/sharedStrings.xml><?xml version="1.0" encoding="utf-8"?>
<sst xmlns="http://schemas.openxmlformats.org/spreadsheetml/2006/main" count="4390" uniqueCount="727">
  <si>
    <t>Megnevezés</t>
  </si>
  <si>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</si>
  <si>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</si>
  <si>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</si>
  <si>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</si>
  <si>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</si>
  <si>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</si>
  <si>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</si>
  <si>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</si>
  <si>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</si>
  <si>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</si>
  <si>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</si>
  <si>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</si>
  <si>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</si>
  <si>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</si>
  <si>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</si>
  <si>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</si>
  <si>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</si>
  <si>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</si>
  <si>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</si>
  <si>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</si>
  <si>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</si>
  <si>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</si>
  <si>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</si>
  <si>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</si>
  <si>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</si>
  <si>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</si>
  <si>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</si>
  <si>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</si>
  <si>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</si>
  <si>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</si>
  <si>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</si>
  <si>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</si>
  <si>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</si>
  <si>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</si>
  <si>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</si>
  <si>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</si>
  <si>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</si>
  <si>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</si>
  <si>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</si>
  <si>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</si>
  <si>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</si>
  <si>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</si>
  <si>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</si>
  <si>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</si>
  <si>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</si>
  <si>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</si>
  <si>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</si>
  <si>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</si>
  <si>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</si>
  <si>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</si>
  <si>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</si>
  <si>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</si>
  <si>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</si>
  <si>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</si>
  <si>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</si>
  <si>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</si>
  <si>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</si>
  <si>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</si>
  <si>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</si>
  <si>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</si>
  <si>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</si>
  <si>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</si>
  <si>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</si>
  <si>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</si>
  <si>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</si>
  <si>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</si>
  <si>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</si>
  <si>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</si>
  <si>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</si>
  <si>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</si>
  <si>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</si>
  <si>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</si>
  <si>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</si>
  <si>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</si>
  <si>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</si>
  <si>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</si>
  <si>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</si>
  <si>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</si>
  <si>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</si>
  <si>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</si>
  <si>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</si>
  <si>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</si>
  <si>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</si>
  <si>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</si>
  <si>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</si>
  <si>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</si>
  <si>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</si>
  <si>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</si>
  <si>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</si>
  <si>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</si>
  <si>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</si>
  <si>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</si>
  <si>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</si>
  <si>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</si>
  <si>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</si>
  <si>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</si>
  <si>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</si>
  <si>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</si>
  <si>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</si>
  <si>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</si>
  <si>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</si>
  <si>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</si>
  <si>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</si>
  <si>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</si>
  <si>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</si>
  <si>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</si>
  <si>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</si>
  <si>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</si>
  <si>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</si>
  <si>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</si>
  <si>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</si>
  <si>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</si>
  <si>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</si>
  <si>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</si>
  <si>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</si>
  <si>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</si>
  <si>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</si>
  <si>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</si>
  <si>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</si>
  <si>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</si>
  <si>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</si>
  <si>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</si>
  <si>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</si>
  <si>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</si>
  <si>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</si>
  <si>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</si>
  <si>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</si>
  <si>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</si>
  <si>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</si>
  <si>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</si>
  <si>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</si>
  <si>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</si>
  <si>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</si>
  <si>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</si>
  <si>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</si>
  <si>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</si>
  <si>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</si>
  <si>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</si>
  <si>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</si>
  <si>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</si>
  <si>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</si>
  <si>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</si>
  <si>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</si>
  <si>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</si>
  <si>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</si>
  <si>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</si>
  <si>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</si>
  <si>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</si>
  <si>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</si>
  <si>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</si>
  <si>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</si>
  <si>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</si>
  <si>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</si>
  <si>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</si>
  <si>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</si>
  <si>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</si>
  <si>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</si>
  <si>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</si>
  <si>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</si>
  <si>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</si>
  <si>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</si>
  <si>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</si>
  <si>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</si>
  <si>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</si>
  <si>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</si>
  <si>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</si>
  <si>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</si>
  <si>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</si>
  <si>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</si>
  <si>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</si>
  <si>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</si>
  <si>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</si>
  <si>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</si>
  <si>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</si>
  <si>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</si>
  <si>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</si>
  <si>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</si>
  <si>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</si>
  <si>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</si>
  <si>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</si>
  <si>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</si>
  <si>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</si>
  <si>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</si>
  <si>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</si>
  <si>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</si>
  <si>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</si>
  <si>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</si>
  <si>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</si>
  <si>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</si>
  <si>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</si>
  <si>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</si>
  <si>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</si>
  <si>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</si>
  <si>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</si>
  <si>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</si>
  <si>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</si>
  <si>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</si>
  <si>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</si>
  <si>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</si>
  <si>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</si>
  <si>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</si>
  <si>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</si>
  <si>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</si>
  <si>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</si>
  <si>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</si>
  <si>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</si>
  <si>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</si>
  <si>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</si>
  <si>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</si>
  <si>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</si>
  <si>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</si>
  <si>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</si>
  <si>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</si>
  <si>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</si>
  <si>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</si>
  <si>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</si>
  <si>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</si>
  <si>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</si>
  <si>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</si>
  <si>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</si>
  <si>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</si>
  <si>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</si>
  <si>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</si>
  <si>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</si>
  <si>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</si>
  <si>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</si>
  <si>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</si>
  <si>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</si>
  <si>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</si>
  <si>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</si>
  <si>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</si>
  <si>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</si>
  <si>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</si>
  <si>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</si>
  <si>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</si>
  <si>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</si>
  <si>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</si>
  <si>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</si>
  <si>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</si>
  <si>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</si>
  <si>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</si>
  <si>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</si>
  <si>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</si>
  <si>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</si>
  <si>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</si>
  <si>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</si>
  <si>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</si>
  <si>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</si>
  <si>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</si>
  <si>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</si>
  <si>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</si>
  <si>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</si>
  <si>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</si>
  <si>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</si>
  <si>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</si>
  <si>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</si>
  <si>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</si>
  <si>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</si>
  <si>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</si>
  <si>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</si>
  <si>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</si>
  <si>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</si>
  <si>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</si>
  <si>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</si>
  <si>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</si>
  <si>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</si>
  <si>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</si>
  <si>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</si>
  <si>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</si>
  <si>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</si>
  <si>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</si>
  <si>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</si>
  <si>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</si>
  <si>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</si>
  <si>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</si>
  <si>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</si>
  <si>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Hitel visszafizetés működési </t>
  </si>
  <si>
    <t xml:space="preserve">ÖNKORMÁNYZAT mérlege bevételi forrásonként és kiadási előirányzatonként </t>
  </si>
  <si>
    <t xml:space="preserve">MONOSTORPÁLYI KÖZSÉG ÖNKORMÁNYZATA </t>
  </si>
  <si>
    <t xml:space="preserve">A </t>
  </si>
  <si>
    <t>B</t>
  </si>
  <si>
    <t xml:space="preserve">S.sz.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</si>
  <si>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</si>
  <si>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</si>
  <si>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</si>
  <si>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</si>
  <si>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</si>
  <si>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</si>
  <si>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</si>
  <si>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</si>
  <si>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</si>
  <si>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</si>
  <si>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</si>
  <si>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</si>
  <si>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</si>
  <si>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</si>
  <si>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</si>
  <si>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</si>
  <si>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</si>
  <si>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</si>
  <si>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</si>
  <si>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</si>
  <si>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</si>
  <si>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</si>
  <si>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</si>
  <si>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</si>
  <si>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</si>
  <si>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</si>
  <si>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</si>
  <si>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</si>
  <si>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</si>
  <si>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</si>
  <si>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</si>
  <si>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</si>
  <si>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</si>
  <si>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</si>
  <si>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</si>
  <si>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</si>
  <si>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</si>
  <si>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</si>
  <si>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</si>
  <si>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</si>
  <si>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</si>
  <si>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</si>
  <si>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</si>
  <si>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</si>
  <si>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Saldo Tagdíj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</si>
  <si>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</si>
  <si>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</si>
  <si>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</si>
  <si>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Foglalkoztatást helyettesítő támogatás </t>
  </si>
  <si>
    <t>Közfoglalkoztatott</t>
  </si>
  <si>
    <t xml:space="preserve">K 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</si>
  <si>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</si>
  <si>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</si>
  <si>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</si>
  <si>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</si>
  <si>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</si>
  <si>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</si>
  <si>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</si>
  <si>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</si>
  <si>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</si>
  <si>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</si>
  <si>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</si>
  <si>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</si>
  <si>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</si>
  <si>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</si>
  <si>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</si>
  <si>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</si>
  <si>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</si>
  <si>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</si>
  <si>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</si>
  <si>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</si>
  <si>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</si>
  <si>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</si>
  <si>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</si>
  <si>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</si>
  <si>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</si>
  <si>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</si>
  <si>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</si>
  <si>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</si>
  <si>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</si>
  <si>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</si>
  <si>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</si>
  <si>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</si>
  <si>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</si>
  <si>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</si>
  <si>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</si>
  <si>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</si>
  <si>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</si>
  <si>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</si>
  <si>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</si>
  <si>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</si>
  <si>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</si>
  <si>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</si>
  <si>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</si>
  <si>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</si>
  <si>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</si>
  <si>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</si>
  <si>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</si>
  <si>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</si>
  <si>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</si>
  <si>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</si>
  <si>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</si>
  <si>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</si>
  <si>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</si>
  <si>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</si>
  <si>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</si>
  <si>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</si>
  <si>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</si>
  <si>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</si>
  <si>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</si>
  <si>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</si>
  <si>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</si>
  <si>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</si>
  <si>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</si>
  <si>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</si>
  <si>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</si>
  <si>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</si>
  <si>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</si>
  <si>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</si>
  <si>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</si>
  <si>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</si>
  <si>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</si>
  <si>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</si>
  <si>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</si>
  <si>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</si>
  <si>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</si>
  <si>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</si>
  <si>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</si>
  <si>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</si>
  <si>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</si>
  <si>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</si>
  <si>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</si>
  <si>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</si>
  <si>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</si>
  <si>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</si>
  <si>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</si>
  <si>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</si>
  <si>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</si>
  <si>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</si>
  <si>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</si>
  <si>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</si>
  <si>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</si>
  <si>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ÖNKORMÁNYZAT (ELEMI) mérlege bevételi forrásonként és kiadási előirányzatonként 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</si>
  <si>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</si>
  <si>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</si>
  <si>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</si>
  <si>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</si>
  <si>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</si>
  <si>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</si>
  <si>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</si>
  <si>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</si>
  <si>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</si>
  <si>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</si>
  <si>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</si>
  <si>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</si>
  <si>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</si>
  <si>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</si>
  <si>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</si>
  <si>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</si>
  <si>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</si>
  <si>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</si>
  <si>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</si>
  <si>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</si>
  <si>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</si>
  <si>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</si>
  <si>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</si>
  <si>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</si>
  <si>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</si>
  <si>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</si>
  <si>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</si>
  <si>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</si>
  <si>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</si>
  <si>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</si>
  <si>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</si>
  <si>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</si>
  <si>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</si>
  <si>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</si>
  <si>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</si>
  <si>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</si>
  <si>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</si>
  <si>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</si>
  <si>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</si>
  <si>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</si>
  <si>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>II/A. melléklet a 6/2012. (III. 6.) önkormányzati rendelethez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</si>
  <si>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</si>
  <si>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</si>
  <si>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</si>
  <si>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</si>
  <si>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</si>
  <si>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</si>
  <si>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</si>
  <si>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</si>
  <si>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</si>
  <si>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</si>
  <si>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</si>
  <si>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</si>
  <si>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</si>
  <si>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</si>
  <si>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 xml:space="preserve">Óvoda-Bölcsőde </t>
  </si>
  <si>
    <t xml:space="preserve">Közutak fenntartása </t>
  </si>
  <si>
    <t xml:space="preserve">Közcélú foglalkoztatás, Startmunka </t>
  </si>
  <si>
    <t xml:space="preserve">Közgyógy (méltányosági) </t>
  </si>
  <si>
    <t xml:space="preserve">Óvodai intézményi étkeztetés </t>
  </si>
  <si>
    <t>Gondozási Központ és Község Könyvtár összesen:</t>
  </si>
  <si>
    <t xml:space="preserve">Önkormányzati és konyhai dolgozók </t>
  </si>
  <si>
    <t xml:space="preserve">Lét-A-Med Zrt. </t>
  </si>
  <si>
    <t>Társulásban lévő intézménynek és Zrt.-nek</t>
  </si>
  <si>
    <t xml:space="preserve">Tormaút </t>
  </si>
  <si>
    <t xml:space="preserve">Startmunka (kistérség felé) 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</si>
  <si>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</si>
  <si>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</si>
  <si>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</si>
  <si>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</si>
  <si>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"Kertakalja" csatorna tervezési díja (Bajcsy utca építési beruházásának folytatása) </t>
  </si>
  <si>
    <t xml:space="preserve">Kerékpártároló kialakítása az iskolában </t>
  </si>
  <si>
    <t xml:space="preserve">Óvodai eszközfejlesztés projekt </t>
  </si>
  <si>
    <t xml:space="preserve">Egészségügyi alapellátás fejlesztése Monostorpályiban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</si>
  <si>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</si>
  <si>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</si>
  <si>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</si>
  <si>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Közbiztonság növelését szolgáló fejlesztések megvalósítása (térfigyelő rendszer kiépítése) </t>
  </si>
  <si>
    <t xml:space="preserve">Egészségre nevelő és szemléletformáló életmódprogramok projekt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</si>
  <si>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</si>
  <si>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</si>
  <si>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</si>
  <si>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</si>
  <si>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Startmunka programok (4 db: mezőgazdasági utak rendbetétele, mezőgazdasági projekt, illegális hulladéklerakók felszámolása, egyéb értékmegőrző projekt) </t>
  </si>
  <si>
    <t>2016.év</t>
  </si>
  <si>
    <t xml:space="preserve">Gondozási Központ és Községi Könyvtár </t>
  </si>
  <si>
    <t xml:space="preserve">Egységes óvoda-bölcsőde </t>
  </si>
  <si>
    <t xml:space="preserve">Önkormányzat </t>
  </si>
  <si>
    <t xml:space="preserve">Óvoda - Bölcsőde mérlege bevételi forrásonként és kiadási előirányzatonként </t>
  </si>
  <si>
    <t xml:space="preserve">Polgármesteri Hivatal mérlege bevételi forrásonként és kiadási előirányzatonként </t>
  </si>
  <si>
    <t xml:space="preserve">Gondozási Központ és Községi Könyvtár mérlege bevételi forrásonként és kiadási előirányzatonként </t>
  </si>
  <si>
    <t>X.</t>
  </si>
  <si>
    <t xml:space="preserve">Az önkormányzati hivatal müködtetésének támogatása az önkormányzat állami támogatás számlára érkezik, melynek összege 23.599 E Ft. Az önkormányzat elemi költségvetésébe jelenik meg, az polgármesteri hivatal ezt, mint intézményfinanszirozás kapja meg. 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</si>
  <si>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</si>
  <si>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</si>
  <si>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</si>
  <si>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</si>
  <si>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Az óvoda és bölcsőde létszámánál a személyi juttatásokba nem lett beleszámolva 1 fő, aki GYES-en van, de az itteni létszámtábla őt is tartalmazza.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</si>
  <si>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</si>
  <si>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</si>
  <si>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</si>
  <si>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I. Cím</t>
  </si>
  <si>
    <t>IV. Cím</t>
  </si>
  <si>
    <t>IV/C. cím</t>
  </si>
  <si>
    <t>II. Cím</t>
  </si>
  <si>
    <t>Monostorpályi Község Önkormányzat 2013. évi költségvetése több éves kihatással járó kötelezettségek</t>
  </si>
  <si>
    <t>2014. évi költségvetés</t>
  </si>
  <si>
    <t xml:space="preserve">2012. évi teljesítés </t>
  </si>
  <si>
    <t xml:space="preserve">2013. évi teljesítés (várható) </t>
  </si>
  <si>
    <t xml:space="preserve">2014.évi eredeti előirányzat </t>
  </si>
  <si>
    <t xml:space="preserve">Polgármesteri Hivatal kiadása szakfeladatonként 
2014. évi eredeti előirányzat </t>
  </si>
  <si>
    <t xml:space="preserve">2. melléklet .../2014. (……...) önkormányzati rendelethez </t>
  </si>
  <si>
    <t>II/B. melléklet .../2014. (……..) önkormányzati rendelethez</t>
  </si>
  <si>
    <t xml:space="preserve">GONDOZÁSI KÖZPONT ÉS KÖZSÉGI KÖNYVTÁR 2014. évi költségvetés - személyi jellegű  kiadások és munkaadót terhelő járulékok </t>
  </si>
  <si>
    <t xml:space="preserve">Gondozási Központ és Községi Könyvtár 2014. évi költségvetés  dologi kiadások és önkormányzat által folyósított ellátások </t>
  </si>
  <si>
    <t xml:space="preserve">Gondozási Központ és Községi Könyvtár kiadása szakfeladatonként 
2014. évi eredeti előirányzat </t>
  </si>
  <si>
    <t xml:space="preserve">3. melléklet .../2014. (……...) önkormányzati rendelethez </t>
  </si>
  <si>
    <t>Könyvtár</t>
  </si>
  <si>
    <t>Demens betegek bentlakásos ellátása</t>
  </si>
  <si>
    <t>Egészségügyi alapellátás fejlesztése</t>
  </si>
  <si>
    <t>Tanyasi utak rendbetétele</t>
  </si>
  <si>
    <t>Ivóvízminőségjavító program  KEOP 1.3.0</t>
  </si>
  <si>
    <t xml:space="preserve">ÓVODA kiadása szakfeladatonként 
2014. évi eredeti előirányzat </t>
  </si>
  <si>
    <t xml:space="preserve">IV-D. melléklet .../2014. (……...) önkormányzati rendelethez </t>
  </si>
  <si>
    <t xml:space="preserve">2014. évi  költségvetés  -  Önkormányzat létszámkerete </t>
  </si>
  <si>
    <t xml:space="preserve">ÖNKORMÁNYZAT (ELEMI) kiadása szakfeladatonként 
2014. évi eredeti előirányzat </t>
  </si>
  <si>
    <t xml:space="preserve">10. melléklet .../2014. (……….) önkormányzati rendelethez </t>
  </si>
  <si>
    <t xml:space="preserve">Monostropályi Község Önkormányzat
Finanszírozási ütemterve intézményenként
Bevétel és Kiadás 2014.évi eredeti előirányzat </t>
  </si>
  <si>
    <t>6. melléklet .../2014. (………..) önkormányzati rendelethez</t>
  </si>
  <si>
    <t>2017.év</t>
  </si>
  <si>
    <t xml:space="preserve">12. melléklet ….../2014. (….... …..) önkormányzati rendelethez </t>
  </si>
  <si>
    <t xml:space="preserve">I/D.melléklet .../2014. (…...) önkormányzati rendelethez </t>
  </si>
  <si>
    <t xml:space="preserve">ÖNKORMÁNYZAT kiadása szakfeladatonként 
2014. évi eredeti előirányzat </t>
  </si>
  <si>
    <t xml:space="preserve">GONDOZÁSI KÖZPONT ÉS KÖZSÉGI KÖNYVTÁR bevétele forrásonként 
2014.évi eredeti  előirányzat </t>
  </si>
  <si>
    <t xml:space="preserve">Az önkormányzat 2014. évi felhalmozási bevételei és kiadásai forrásonként és feladatonként </t>
  </si>
  <si>
    <t>5. melléklet .../2014. (……….) önkormányzati rendelethez</t>
  </si>
  <si>
    <t>Hitel visszafizetés</t>
  </si>
  <si>
    <t>HOMOBA Hpályi</t>
  </si>
  <si>
    <t xml:space="preserve">2014.évi módosított előirányzat </t>
  </si>
  <si>
    <t xml:space="preserve">2014.I.f.év teljesítés </t>
  </si>
  <si>
    <t xml:space="preserve">2014.évi  </t>
  </si>
  <si>
    <t>Módosított előirányzat</t>
  </si>
  <si>
    <t>Teljesítés</t>
  </si>
  <si>
    <t>Cofog</t>
  </si>
  <si>
    <t>2014. I.féléves beszámoló</t>
  </si>
  <si>
    <t>2014.I.féléves beszámoló</t>
  </si>
  <si>
    <t xml:space="preserve">GONDOZÁSI KÖZPONT ÉS KÖZSÉGI KÖNYVTÁR bevétele forrásonként 
</t>
  </si>
  <si>
    <t>Teljesítés 06.30</t>
  </si>
  <si>
    <t>Eredeti előirányzat</t>
  </si>
  <si>
    <t>Gondozási Központ és Községi Könyvtár kiadása szakfeladatonként 
2014. I. féléves teljesítés 06.30.</t>
  </si>
  <si>
    <t xml:space="preserve">POLGÁRMESTERI HIVATAL bevétele forrásonként </t>
  </si>
  <si>
    <t>Teljesítés 06.30.</t>
  </si>
  <si>
    <t xml:space="preserve"> teljesítés 06.30.</t>
  </si>
  <si>
    <t>ÓVODA bevétele forrásonként 
2014.06.30</t>
  </si>
  <si>
    <t xml:space="preserve">ÓVODA 2014. I.féléves  dologi kiadások és önkormányzat által folyósított ellátások </t>
  </si>
  <si>
    <t>ÓVODA kiadása szakfeladatonként 
2014. módosított előirányzat</t>
  </si>
  <si>
    <t>ÓVODA kiadása szakfeladatonként 
2014. I.féléves teljesítés 06.30.</t>
  </si>
  <si>
    <t>2014. I. félév 06.30</t>
  </si>
  <si>
    <t>013350</t>
  </si>
  <si>
    <t>042180</t>
  </si>
  <si>
    <t>066010</t>
  </si>
  <si>
    <t>064010</t>
  </si>
  <si>
    <t>072111</t>
  </si>
  <si>
    <t>082092</t>
  </si>
  <si>
    <t>045160</t>
  </si>
  <si>
    <t>013320</t>
  </si>
  <si>
    <t>041233</t>
  </si>
  <si>
    <t>041232</t>
  </si>
  <si>
    <t>066020</t>
  </si>
  <si>
    <t>101150</t>
  </si>
  <si>
    <t>107060</t>
  </si>
  <si>
    <t>103010</t>
  </si>
  <si>
    <t>018030</t>
  </si>
  <si>
    <t>096010</t>
  </si>
  <si>
    <t>096020</t>
  </si>
  <si>
    <t>107054</t>
  </si>
  <si>
    <t>043610</t>
  </si>
  <si>
    <t>041140</t>
  </si>
  <si>
    <t>Finanszírozási kiadások</t>
  </si>
  <si>
    <t>ÖNKORMÁNYZAT (ELEMI) kiadása szakfeladatonként 
2014. évi módosított előirányzat</t>
  </si>
  <si>
    <t>ÖNKORMÁNYZAT (ELEMI) kiadása szakfeladatonként 
2014. I.féléves teljesítés 06.30.</t>
  </si>
  <si>
    <t>Q</t>
  </si>
  <si>
    <t xml:space="preserve">2014.I. félév </t>
  </si>
  <si>
    <t xml:space="preserve">ÖNKORMÁNYZAT bevétele forrásonként 
</t>
  </si>
  <si>
    <t>011130</t>
  </si>
  <si>
    <t>082044</t>
  </si>
  <si>
    <t>105010</t>
  </si>
  <si>
    <t>106020</t>
  </si>
  <si>
    <t>104051</t>
  </si>
  <si>
    <t>091140</t>
  </si>
  <si>
    <t>102021</t>
  </si>
  <si>
    <t>102030</t>
  </si>
  <si>
    <t>107051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</si>
  <si>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</si>
  <si>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</si>
  <si>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</si>
  <si>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</si>
  <si>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</si>
  <si>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</si>
  <si>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</si>
  <si>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</si>
  <si>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</si>
  <si>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</si>
  <si>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</si>
  <si>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</si>
  <si>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</si>
  <si>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</si>
  <si>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</si>
  <si>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</si>
  <si>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</si>
  <si>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</si>
  <si>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</si>
  <si>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</si>
  <si>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</si>
  <si>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</si>
  <si>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</si>
  <si>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</si>
  <si>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</si>
  <si>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</si>
  <si>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</si>
  <si>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2014.év módosíott</t>
  </si>
  <si>
    <t>2014. év módosított</t>
  </si>
  <si>
    <t>Az Önkormányzat által folyósított szociális (ellátottak pénbeli hozzájárulásai) juttatások 
I.félév</t>
  </si>
  <si>
    <t>Közcélú foglalkoztatás, Startmunka</t>
  </si>
  <si>
    <t>Közfoglalkoztatás</t>
  </si>
  <si>
    <t>900060</t>
  </si>
  <si>
    <t>Finanszírozási kiadás</t>
  </si>
  <si>
    <t>Közbiztonság növelése pályázat</t>
  </si>
  <si>
    <t>Eszközbeszerzés óvoda, konyha, GKP</t>
  </si>
  <si>
    <t>Ingatlan eladás</t>
  </si>
  <si>
    <t>Könyvtárérdekeltségi hozzájárulás</t>
  </si>
  <si>
    <t>Felhalmozási célú pénzeszköz átvétel</t>
  </si>
  <si>
    <t>Közfoglalkoztatás támogatása</t>
  </si>
  <si>
    <t>Intézményfinanszírozás</t>
  </si>
  <si>
    <t>Fóliasátor, eszközök</t>
  </si>
  <si>
    <t>Eszközbeszerzés óvoda, iskola, GKP</t>
  </si>
  <si>
    <t>Gondozási Központ ablakcsere</t>
  </si>
  <si>
    <t>HOMOBA Hpályi-Pocsaj</t>
  </si>
  <si>
    <t>ú</t>
  </si>
  <si>
    <t>Iskola napkollektor fefhely.</t>
  </si>
  <si>
    <t xml:space="preserve"> </t>
  </si>
  <si>
    <t>Módisított előirányzat</t>
  </si>
  <si>
    <t>Létavértes Mentőállomás ,Mentőalapítvány</t>
  </si>
  <si>
    <t>Dahut , DAÖTT</t>
  </si>
  <si>
    <t>Az Önkormányzat által támogatni kívánt szervezetek, átadott pénzeszközök, befizetések, díjak  
I. félév</t>
  </si>
  <si>
    <t xml:space="preserve">Monostropályi Község Önkormányzat
Finanszírozási ütemterve intézményenként
Bevétel és Kiadás 2014.I.félévimódosított előirányzat </t>
  </si>
  <si>
    <t xml:space="preserve">Gondozási Központ és Községi Könyvtár kiadása szakfeladatonként 
2014. I.félév </t>
  </si>
  <si>
    <t xml:space="preserve">Gondozási Központ és Községi Könyvtár 2014. I. félév  dologi kiadások és önkormányzat által folyósított ellátások </t>
  </si>
  <si>
    <t xml:space="preserve">GONDOZÁSI KÖZPONT ÉS KÖZSÉGI KÖNYVTÁR 2014. I.félév - személyi jellegű  kiadások és munkaadót terhelő járulékok </t>
  </si>
  <si>
    <t>2014. I.félév</t>
  </si>
  <si>
    <t xml:space="preserve"> teljesítés 06.30</t>
  </si>
  <si>
    <t>2014.I.f.év teljesítés 06.30</t>
  </si>
  <si>
    <t>Dél-Nyírségi Erdőspuszta LADERER</t>
  </si>
  <si>
    <t>2014. I. félév</t>
  </si>
  <si>
    <t xml:space="preserve">ÖNKORMÁNYZAT 2014. I.félév - személyi jellegű  kiadások és munkaadót terhelő járulékok </t>
  </si>
  <si>
    <t xml:space="preserve">ÖNKORMÁNYZAT 2014. I. félév  dologi kiadások </t>
  </si>
  <si>
    <t>ÖNKORMÁNYZAT kiadása szakfeladatonként 
2014. I.félévi módosított előirányzat</t>
  </si>
  <si>
    <t>ÖNKORMÁNYZAT kiadása szakfeladatonként 
2014. I.félévi teljesítés 06.30</t>
  </si>
  <si>
    <t xml:space="preserve">ÖNKORMÁNYZAT (ELEMI) bevétele forrásonként 
</t>
  </si>
  <si>
    <t xml:space="preserve">ÖNKORMÁNYZAT (ELEMI) 2014. I. félév beszámoló - személyi jellegű  kiadások és munkaadót terhelő járulékok </t>
  </si>
  <si>
    <t xml:space="preserve">ÖNKORMÁNYZAT 2014. I.félév dologi kiadások </t>
  </si>
  <si>
    <t xml:space="preserve">2014.I.f.év teljesítés 06.30 </t>
  </si>
  <si>
    <t xml:space="preserve">POLGÁRMESTERI HIVATAL 2014. I.félév - személyi jellegű  kiadások és munkaadót terhelő járulékok </t>
  </si>
  <si>
    <t xml:space="preserve">Polgármesteri Hivatal 2014. I. félév  dologi kiadások </t>
  </si>
  <si>
    <t>Polgármesteri Hivatal kiadása szakfeladatonként 
2014. I.félévi módosított előirányzat</t>
  </si>
  <si>
    <t>Polgármesteri Hivatal kiadása szakfeladatonként 
2014. I. félévi teljesítés 06.30.</t>
  </si>
  <si>
    <t xml:space="preserve">2014. I. félévi módosított előirányzat </t>
  </si>
  <si>
    <t xml:space="preserve">2014.I.f.év teljesítés 06.30. </t>
  </si>
  <si>
    <t xml:space="preserve">ÓVODA 2014. I.félév - személyi jellegű  kiadások és munkaadót terhelő járulékok </t>
  </si>
  <si>
    <t xml:space="preserve">2014.évi </t>
  </si>
  <si>
    <t xml:space="preserve">Gondozási Központ és Községi Könyvtár kiadása szakfeladatonként 
2014. I.féléves módosított előirányzat </t>
  </si>
  <si>
    <t>Szakfeladat</t>
  </si>
  <si>
    <t xml:space="preserve">Az önkormányzat 2014.I.félévi felhalmozási bevételei és kiadásai forrásonként és feladatonként </t>
  </si>
  <si>
    <t xml:space="preserve">Az önkormányzat 2014. I. félévi felhalmozási bevételei és kiadásai forrásonként és feladatonként </t>
  </si>
  <si>
    <t>Szociális célú tüzifa támogatás</t>
  </si>
  <si>
    <t xml:space="preserve">                                                                            Eredeti előirányzat </t>
  </si>
  <si>
    <t xml:space="preserve">1. melléklet a 14/2014. (IX. 16.) önkormányzati rendelethez </t>
  </si>
  <si>
    <t xml:space="preserve">1/A. melléklet a 14/2014. (IX. 16.) önkormányzati rendelethez </t>
  </si>
  <si>
    <t xml:space="preserve">1/B. melléklet a 14/2014. (IX. 16.) önkormányzati rendelethez </t>
  </si>
  <si>
    <t xml:space="preserve">I/C. melléklet a 14/2014. (IX. 16.) önkormányzati rendelethez </t>
  </si>
  <si>
    <t xml:space="preserve">I/D.melléklet a 14/2014. (IX. 16.) önkormányzati rendelethez </t>
  </si>
  <si>
    <t xml:space="preserve">III/A. melléklet a 14/2014. (IX. 16.) önkormányzati rendelethez </t>
  </si>
  <si>
    <t xml:space="preserve">III/B. melléklet a 14/2014. (IX. 16.) önkormányzati rendelethez </t>
  </si>
  <si>
    <t xml:space="preserve">III/C. melléklet a 14/2014. (IX. 16.) önkormányzati rendelethez </t>
  </si>
  <si>
    <t xml:space="preserve">10. melléklet a 14/2014. (IX. 16.) önkormányzati rendelethez </t>
  </si>
  <si>
    <t xml:space="preserve">I/A. melléklet a 14/2014. (IX. 16.) önkormányzati rendelethez </t>
  </si>
  <si>
    <t xml:space="preserve">I/B. melléklet a 14/2014. (IX. 16.) önkormányzati rendelethez </t>
  </si>
  <si>
    <t xml:space="preserve">2. melléklet a 14/2014. (IX. 16.) önkormányzati rendelethez </t>
  </si>
  <si>
    <t xml:space="preserve">IV/A. melléklet a 14/2014. (IX. 16.) önkormányzati rendelethez </t>
  </si>
  <si>
    <t xml:space="preserve">IV/B. melléklet a 14/2014. (IX. 16.) önkormányzati rendelethez </t>
  </si>
  <si>
    <t xml:space="preserve">IV-D. melléklet a 14/2014. (IX. 16.) önkormányzati rendelethez </t>
  </si>
  <si>
    <t xml:space="preserve">II/A. melléklet a 14/2014. (IX. 16.) önkormányzati rendelethez </t>
  </si>
  <si>
    <t xml:space="preserve">II/B. melléklet a 14/2014. (IX. 16.) önkormányzati rendelethez </t>
  </si>
  <si>
    <t xml:space="preserve">3. melléklet a 14/2014. (IX. 16.) önkormányzati rendelethez </t>
  </si>
  <si>
    <t xml:space="preserve">4. melléklet a 14/2014. (IX. 16.) önkormányzati rendelethez </t>
  </si>
  <si>
    <t xml:space="preserve">5. melléklet a 14/2014. (IX. 16.) önkormányzati rendelethez </t>
  </si>
  <si>
    <t xml:space="preserve">6. melléklet a 14/2014. (IX. 16.) önkormányzati rendelethez </t>
  </si>
  <si>
    <t xml:space="preserve">7. melléklet a 14/2014. (IX. 16.) önkormányzati rendelethez </t>
  </si>
  <si>
    <t xml:space="preserve">8. melléklet a 14/2014. (IX. 16.) önkormányzati rendelethez </t>
  </si>
  <si>
    <t xml:space="preserve">9. melléklet a 14/2014. (IX. 16.) önkormányzati rendelethez </t>
  </si>
  <si>
    <t xml:space="preserve">12.melléklet a 14/2014. (IX. 16.) önkormányzati rendelethez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</si>
</sst>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sz val="26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b/>
      <sz val="16"/>
      <color rgb="FFFF0000"/>
      <name val="Times New Roman"/>
      <family val="1"/>
    </font>
    <font>
      <sz val="26"/>
      <color rgb="FFFF0000"/>
      <name val="Times New Roman C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30" borderId="1" applyNumberFormat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4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13" fillId="0" borderId="13" xfId="57" applyFont="1" applyBorder="1">
      <alignment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6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7" fillId="0" borderId="10" xfId="0" applyFont="1" applyBorder="1" applyAlignment="1">
      <alignment/>
    </xf>
    <xf numFmtId="3" fontId="98" fillId="33" borderId="10" xfId="0" applyNumberFormat="1" applyFont="1" applyFill="1" applyBorder="1" applyAlignment="1">
      <alignment horizontal="right"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43" fillId="0" borderId="13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43" fillId="33" borderId="13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30" fillId="34" borderId="13" xfId="58" applyNumberFormat="1" applyFont="1" applyFill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3" fontId="21" fillId="0" borderId="11" xfId="58" applyNumberFormat="1" applyFont="1" applyFill="1" applyBorder="1" applyAlignment="1">
      <alignment vertical="center"/>
      <protection/>
    </xf>
    <xf numFmtId="0" fontId="12" fillId="36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0" fontId="12" fillId="36" borderId="19" xfId="0" applyFont="1" applyFill="1" applyBorder="1" applyAlignment="1">
      <alignment horizontal="center"/>
    </xf>
    <xf numFmtId="3" fontId="13" fillId="0" borderId="1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2" fillId="36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2" fillId="36" borderId="19" xfId="0" applyFont="1" applyFill="1" applyBorder="1" applyAlignment="1">
      <alignment horizontal="left"/>
    </xf>
    <xf numFmtId="3" fontId="41" fillId="0" borderId="1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left"/>
    </xf>
    <xf numFmtId="0" fontId="12" fillId="36" borderId="27" xfId="0" applyFont="1" applyFill="1" applyBorder="1" applyAlignment="1">
      <alignment horizontal="left"/>
    </xf>
    <xf numFmtId="0" fontId="12" fillId="36" borderId="15" xfId="0" applyFont="1" applyFill="1" applyBorder="1" applyAlignment="1">
      <alignment horizontal="left"/>
    </xf>
    <xf numFmtId="0" fontId="12" fillId="36" borderId="17" xfId="0" applyFont="1" applyFill="1" applyBorder="1" applyAlignment="1">
      <alignment horizontal="left"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3" fontId="30" fillId="33" borderId="27" xfId="58" applyNumberFormat="1" applyFont="1" applyFill="1" applyBorder="1" applyAlignment="1">
      <alignment horizontal="center" vertical="center"/>
      <protection/>
    </xf>
    <xf numFmtId="3" fontId="30" fillId="33" borderId="21" xfId="58" applyNumberFormat="1" applyFont="1" applyFill="1" applyBorder="1" applyAlignment="1">
      <alignment horizontal="center" vertical="center"/>
      <protection/>
    </xf>
    <xf numFmtId="3" fontId="30" fillId="33" borderId="15" xfId="58" applyNumberFormat="1" applyFont="1" applyFill="1" applyBorder="1" applyAlignment="1">
      <alignment horizontal="center" vertical="center"/>
      <protection/>
    </xf>
    <xf numFmtId="3" fontId="30" fillId="33" borderId="16" xfId="58" applyNumberFormat="1" applyFont="1" applyFill="1" applyBorder="1" applyAlignment="1">
      <alignment horizontal="center" vertical="center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25" fillId="0" borderId="10" xfId="58" applyFont="1" applyFill="1" applyBorder="1" applyAlignment="1">
      <alignment horizontal="left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0" fontId="30" fillId="34" borderId="10" xfId="58" applyFont="1" applyFill="1" applyBorder="1" applyAlignment="1">
      <alignment horizontal="left" vertical="center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/>
    </xf>
    <xf numFmtId="0" fontId="40" fillId="36" borderId="21" xfId="0" applyFont="1" applyFill="1" applyBorder="1" applyAlignment="1">
      <alignment horizontal="center" vertical="center"/>
    </xf>
    <xf numFmtId="0" fontId="40" fillId="36" borderId="22" xfId="0" applyFont="1" applyFill="1" applyBorder="1" applyAlignment="1">
      <alignment horizontal="center" vertical="center"/>
    </xf>
    <xf numFmtId="3" fontId="30" fillId="33" borderId="22" xfId="58" applyNumberFormat="1" applyFont="1" applyFill="1" applyBorder="1" applyAlignment="1">
      <alignment horizontal="center" vertical="center"/>
      <protection/>
    </xf>
    <xf numFmtId="3" fontId="28" fillId="33" borderId="14" xfId="58" applyNumberFormat="1" applyFont="1" applyFill="1" applyBorder="1" applyAlignment="1">
      <alignment horizontal="center" vertical="center"/>
      <protection/>
    </xf>
    <xf numFmtId="3" fontId="28" fillId="33" borderId="13" xfId="58" applyNumberFormat="1" applyFont="1" applyFill="1" applyBorder="1" applyAlignment="1">
      <alignment horizontal="center" vertical="center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" fillId="36" borderId="16" xfId="0" applyFont="1" applyFill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3" fontId="99" fillId="0" borderId="0" xfId="58" applyNumberFormat="1" applyFont="1" applyFill="1" applyAlignment="1">
      <alignment horizontal="left" vertical="center" wrapText="1"/>
      <protection/>
    </xf>
    <xf numFmtId="49" fontId="49" fillId="36" borderId="27" xfId="57" applyNumberFormat="1" applyFont="1" applyFill="1" applyBorder="1" applyAlignment="1">
      <alignment horizontal="right" wrapText="1"/>
      <protection/>
    </xf>
    <xf numFmtId="49" fontId="49" fillId="36" borderId="21" xfId="57" applyNumberFormat="1" applyFont="1" applyFill="1" applyBorder="1" applyAlignment="1">
      <alignment horizontal="right" wrapText="1"/>
      <protection/>
    </xf>
    <xf numFmtId="49" fontId="49" fillId="36" borderId="22" xfId="57" applyNumberFormat="1" applyFont="1" applyFill="1" applyBorder="1" applyAlignment="1">
      <alignment horizontal="right" wrapText="1"/>
      <protection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20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vertical="center" wrapText="1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44" fillId="36" borderId="27" xfId="0" applyFont="1" applyFill="1" applyBorder="1" applyAlignment="1">
      <alignment horizontal="center" vertical="center"/>
    </xf>
    <xf numFmtId="0" fontId="44" fillId="36" borderId="21" xfId="0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14" xfId="0" applyFont="1" applyFill="1" applyBorder="1" applyAlignment="1">
      <alignment horizontal="right"/>
    </xf>
    <xf numFmtId="0" fontId="42" fillId="36" borderId="12" xfId="0" applyFont="1" applyFill="1" applyBorder="1" applyAlignment="1">
      <alignment horizontal="right"/>
    </xf>
    <xf numFmtId="0" fontId="42" fillId="36" borderId="13" xfId="0" applyFont="1" applyFill="1" applyBorder="1" applyAlignment="1">
      <alignment horizontal="right"/>
    </xf>
    <xf numFmtId="0" fontId="12" fillId="36" borderId="11" xfId="0" applyFont="1" applyFill="1" applyBorder="1" applyAlignment="1">
      <alignment horizontal="center" wrapText="1"/>
    </xf>
    <xf numFmtId="0" fontId="12" fillId="36" borderId="18" xfId="0" applyFont="1" applyFill="1" applyBorder="1" applyAlignment="1">
      <alignment horizont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3" fontId="5" fillId="41" borderId="11" xfId="0" applyNumberFormat="1" applyFont="1" applyFill="1" applyBorder="1" applyAlignment="1">
      <alignment horizontal="center" vertical="center" wrapText="1"/>
    </xf>
    <xf numFmtId="3" fontId="5" fillId="41" borderId="24" xfId="0" applyNumberFormat="1" applyFont="1" applyFill="1" applyBorder="1" applyAlignment="1">
      <alignment horizontal="center" vertical="center" wrapText="1"/>
    </xf>
    <xf numFmtId="3" fontId="5" fillId="41" borderId="18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3" fontId="39" fillId="42" borderId="11" xfId="0" applyNumberFormat="1" applyFont="1" applyFill="1" applyBorder="1" applyAlignment="1">
      <alignment horizontal="center" vertical="center" wrapText="1"/>
    </xf>
    <xf numFmtId="3" fontId="39" fillId="42" borderId="24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8" fillId="33" borderId="27" xfId="58" applyNumberFormat="1" applyFont="1" applyFill="1" applyBorder="1" applyAlignment="1">
      <alignment horizontal="center" vertical="center" wrapText="1"/>
      <protection/>
    </xf>
    <xf numFmtId="3" fontId="28" fillId="33" borderId="22" xfId="58" applyNumberFormat="1" applyFont="1" applyFill="1" applyBorder="1" applyAlignment="1">
      <alignment horizontal="center" vertical="center" wrapText="1"/>
      <protection/>
    </xf>
    <xf numFmtId="3" fontId="28" fillId="33" borderId="15" xfId="58" applyNumberFormat="1" applyFont="1" applyFill="1" applyBorder="1" applyAlignment="1">
      <alignment horizontal="center" vertical="center" wrapText="1"/>
      <protection/>
    </xf>
    <xf numFmtId="3" fontId="28" fillId="33" borderId="17" xfId="58" applyNumberFormat="1" applyFont="1" applyFill="1" applyBorder="1" applyAlignment="1">
      <alignment horizontal="center" vertical="center" wrapText="1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30" fillId="33" borderId="11" xfId="58" applyNumberFormat="1" applyFont="1" applyFill="1" applyBorder="1" applyAlignment="1">
      <alignment horizontal="center" vertical="center" wrapText="1"/>
      <protection/>
    </xf>
    <xf numFmtId="3" fontId="30" fillId="33" borderId="18" xfId="58" applyNumberFormat="1" applyFont="1" applyFill="1" applyBorder="1" applyAlignment="1">
      <alignment horizontal="center" vertical="center" wrapText="1"/>
      <protection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25" zoomScaleNormal="25" zoomScaleSheetLayoutView="25" zoomScalePageLayoutView="0" workbookViewId="0" topLeftCell="A1">
      <selection activeCell="A3" sqref="A3:Y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33.75390625" style="27" customWidth="1"/>
    <col min="11" max="11" width="71.75390625" style="27" customWidth="1"/>
    <col min="12" max="12" width="49.375" style="27" hidden="1" customWidth="1"/>
    <col min="13" max="13" width="41.875" style="27" hidden="1" customWidth="1"/>
    <col min="14" max="14" width="2.3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100.875" style="13" customWidth="1"/>
    <col min="25" max="25" width="84.00390625" style="13" hidden="1" customWidth="1"/>
    <col min="26" max="16384" width="35.375" style="13" customWidth="1"/>
  </cols>
  <sheetData>
    <row r="1" spans="1:25" ht="15.75">
      <c r="A1" s="403" t="s">
        <v>702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679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278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416">
        <v>2012</v>
      </c>
      <c r="E6" s="416"/>
      <c r="F6" s="416">
        <v>2013</v>
      </c>
      <c r="G6" s="416"/>
      <c r="H6" s="416">
        <v>2014</v>
      </c>
      <c r="I6" s="416"/>
      <c r="J6" s="416">
        <v>2014</v>
      </c>
      <c r="K6" s="416"/>
      <c r="L6" s="416">
        <v>2014</v>
      </c>
      <c r="M6" s="416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399" t="s">
        <v>608</v>
      </c>
      <c r="X6" s="400"/>
      <c r="Y6" s="400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676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01"/>
      <c r="X7" s="402"/>
      <c r="Y7" s="402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 t="s">
        <v>256</v>
      </c>
      <c r="K8" s="61" t="s">
        <v>257</v>
      </c>
      <c r="L8" s="30" t="s">
        <v>258</v>
      </c>
      <c r="M8" s="30" t="s">
        <v>259</v>
      </c>
      <c r="N8" s="98" t="s">
        <v>285</v>
      </c>
      <c r="O8" s="426" t="s">
        <v>282</v>
      </c>
      <c r="P8" s="427" t="s">
        <v>285</v>
      </c>
      <c r="Q8" s="428"/>
      <c r="R8" s="428"/>
      <c r="S8" s="428"/>
      <c r="T8" s="429"/>
      <c r="U8" s="100" t="s">
        <v>286</v>
      </c>
      <c r="V8" s="100" t="s">
        <v>287</v>
      </c>
      <c r="W8" s="102" t="s">
        <v>288</v>
      </c>
      <c r="X8" s="28" t="s">
        <v>289</v>
      </c>
      <c r="Y8" s="29" t="s">
        <v>607</v>
      </c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97" t="s">
        <v>564</v>
      </c>
      <c r="Y9" s="30" t="s">
        <v>677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398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>
        <v>33026</v>
      </c>
      <c r="E11" s="32"/>
      <c r="F11" s="32">
        <v>24062</v>
      </c>
      <c r="G11" s="32"/>
      <c r="H11" s="32">
        <v>23738</v>
      </c>
      <c r="I11" s="32"/>
      <c r="J11" s="17">
        <v>23738</v>
      </c>
      <c r="K11" s="17"/>
      <c r="L11" s="17">
        <v>12081</v>
      </c>
      <c r="M11" s="17"/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>
        <v>73652</v>
      </c>
      <c r="V11" s="32">
        <v>79594</v>
      </c>
      <c r="W11" s="32">
        <v>142835</v>
      </c>
      <c r="X11" s="32">
        <v>207966</v>
      </c>
      <c r="Y11" s="32">
        <v>104500</v>
      </c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>
        <v>37641</v>
      </c>
      <c r="E12" s="32"/>
      <c r="F12" s="32">
        <v>35927</v>
      </c>
      <c r="G12" s="32"/>
      <c r="H12" s="32">
        <v>40372</v>
      </c>
      <c r="I12" s="32"/>
      <c r="J12" s="16">
        <v>45909</v>
      </c>
      <c r="K12" s="16"/>
      <c r="L12" s="16">
        <v>22899</v>
      </c>
      <c r="M12" s="16"/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>
        <v>18218</v>
      </c>
      <c r="V12" s="32">
        <v>21243</v>
      </c>
      <c r="W12" s="32">
        <v>31758</v>
      </c>
      <c r="X12" s="33">
        <v>40619</v>
      </c>
      <c r="Y12" s="33">
        <v>19737</v>
      </c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>
        <v>193757</v>
      </c>
      <c r="E13" s="32">
        <v>500</v>
      </c>
      <c r="F13" s="32">
        <v>172206</v>
      </c>
      <c r="G13" s="32"/>
      <c r="H13" s="32">
        <v>177515</v>
      </c>
      <c r="I13" s="32"/>
      <c r="J13" s="16">
        <v>175107</v>
      </c>
      <c r="K13" s="16">
        <v>9935</v>
      </c>
      <c r="L13" s="16">
        <v>94401</v>
      </c>
      <c r="M13" s="16">
        <v>9935</v>
      </c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>
        <v>81685</v>
      </c>
      <c r="V13" s="32">
        <v>97789</v>
      </c>
      <c r="W13" s="32">
        <v>102718</v>
      </c>
      <c r="X13" s="33">
        <v>117969</v>
      </c>
      <c r="Y13" s="33">
        <v>58629</v>
      </c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/>
      <c r="K14" s="17">
        <v>150</v>
      </c>
      <c r="L14" s="17"/>
      <c r="M14" s="17">
        <v>119</v>
      </c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>
        <v>54018</v>
      </c>
      <c r="V14" s="32">
        <v>48886</v>
      </c>
      <c r="W14" s="32">
        <v>31544</v>
      </c>
      <c r="X14" s="33">
        <v>34386</v>
      </c>
      <c r="Y14" s="33">
        <v>16495</v>
      </c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>
        <v>26135</v>
      </c>
      <c r="F15" s="32"/>
      <c r="G15" s="32">
        <v>238533</v>
      </c>
      <c r="H15" s="32">
        <v>144110</v>
      </c>
      <c r="I15" s="32">
        <v>287630</v>
      </c>
      <c r="J15" s="17">
        <v>147613</v>
      </c>
      <c r="K15" s="17">
        <v>305452</v>
      </c>
      <c r="L15" s="17">
        <v>68580</v>
      </c>
      <c r="M15" s="17">
        <v>20065</v>
      </c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>
        <v>45013</v>
      </c>
      <c r="V15" s="32">
        <v>2375</v>
      </c>
      <c r="W15" s="32">
        <v>147503</v>
      </c>
      <c r="X15" s="33">
        <v>152198</v>
      </c>
      <c r="Y15" s="33">
        <v>69695</v>
      </c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>
        <v>7432</v>
      </c>
      <c r="E16" s="32"/>
      <c r="F16" s="32">
        <v>591</v>
      </c>
      <c r="G16" s="32"/>
      <c r="H16" s="32">
        <v>43128</v>
      </c>
      <c r="I16" s="32"/>
      <c r="J16" s="16">
        <v>116109</v>
      </c>
      <c r="K16" s="16">
        <v>2176</v>
      </c>
      <c r="L16" s="16">
        <v>69289</v>
      </c>
      <c r="M16" s="16">
        <v>2176</v>
      </c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>
        <v>33585</v>
      </c>
      <c r="X16" s="36">
        <v>22793</v>
      </c>
      <c r="Y16" s="36">
        <v>2465</v>
      </c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>
        <v>6000</v>
      </c>
      <c r="F17" s="32"/>
      <c r="G17" s="32"/>
      <c r="H17" s="32"/>
      <c r="I17" s="32"/>
      <c r="J17" s="16"/>
      <c r="K17" s="16"/>
      <c r="L17" s="16"/>
      <c r="M17" s="16"/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>
        <v>16338</v>
      </c>
      <c r="V17" s="32">
        <v>249003</v>
      </c>
      <c r="W17" s="32">
        <v>312894</v>
      </c>
      <c r="X17" s="36">
        <v>336067</v>
      </c>
      <c r="Y17" s="36">
        <v>46805</v>
      </c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>
        <v>1262</v>
      </c>
      <c r="K18" s="16"/>
      <c r="L18" s="16">
        <v>318</v>
      </c>
      <c r="M18" s="16"/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>
        <v>101</v>
      </c>
      <c r="V18" s="32"/>
      <c r="W18" s="32">
        <v>1000</v>
      </c>
      <c r="X18" s="32">
        <v>2795</v>
      </c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55"/>
      <c r="E19" s="55">
        <v>7605</v>
      </c>
      <c r="F19" s="34">
        <v>17121</v>
      </c>
      <c r="G19" s="34">
        <v>10470</v>
      </c>
      <c r="H19" s="34">
        <v>27493</v>
      </c>
      <c r="I19" s="34">
        <v>104032</v>
      </c>
      <c r="J19" s="374">
        <v>27493</v>
      </c>
      <c r="K19" s="21">
        <v>104032</v>
      </c>
      <c r="L19" s="21"/>
      <c r="M19" s="21"/>
      <c r="N19" s="21"/>
      <c r="O19" s="441" t="s">
        <v>140</v>
      </c>
      <c r="P19" s="442"/>
      <c r="Q19" s="442"/>
      <c r="R19" s="442"/>
      <c r="S19" s="442"/>
      <c r="T19" s="442"/>
      <c r="U19" s="32">
        <v>0</v>
      </c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55">
        <v>62497</v>
      </c>
      <c r="E20" s="55"/>
      <c r="F20" s="34"/>
      <c r="G20" s="34"/>
      <c r="H20" s="34"/>
      <c r="I20" s="34"/>
      <c r="J20" s="21"/>
      <c r="K20" s="21"/>
      <c r="L20" s="21"/>
      <c r="M20" s="21"/>
      <c r="N20" s="21"/>
      <c r="O20" s="441" t="s">
        <v>141</v>
      </c>
      <c r="P20" s="442"/>
      <c r="Q20" s="442"/>
      <c r="R20" s="442"/>
      <c r="S20" s="442"/>
      <c r="T20" s="442"/>
      <c r="U20" s="32">
        <v>0</v>
      </c>
      <c r="V20" s="32"/>
      <c r="W20" s="32"/>
      <c r="X20" s="37"/>
      <c r="Y20" s="37"/>
    </row>
    <row r="21" spans="1:25" s="18" customFormat="1" ht="61.5">
      <c r="A21" s="31"/>
      <c r="B21" s="46"/>
      <c r="C21" s="46"/>
      <c r="D21" s="55"/>
      <c r="E21" s="55"/>
      <c r="F21" s="34"/>
      <c r="G21" s="34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55"/>
      <c r="E22" s="55"/>
      <c r="F22" s="34"/>
      <c r="G22" s="34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55"/>
      <c r="E23" s="55"/>
      <c r="F23" s="34"/>
      <c r="G23" s="34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>
        <v>44183</v>
      </c>
      <c r="X23" s="37">
        <v>44183</v>
      </c>
      <c r="Y23" s="37">
        <v>44183</v>
      </c>
    </row>
    <row r="24" spans="1:25" s="18" customFormat="1" ht="61.5">
      <c r="A24" s="31"/>
      <c r="B24" s="22"/>
      <c r="C24" s="22"/>
      <c r="D24" s="55"/>
      <c r="E24" s="55"/>
      <c r="F24" s="34"/>
      <c r="G24" s="34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54">
        <v>62497</v>
      </c>
      <c r="V24" s="37"/>
      <c r="W24" s="37"/>
      <c r="X24" s="38"/>
      <c r="Y24" s="37"/>
    </row>
    <row r="25" spans="1:25" s="24" customFormat="1" ht="120.75" customHeight="1">
      <c r="A25" s="448" t="s">
        <v>157</v>
      </c>
      <c r="B25" s="449"/>
      <c r="C25" s="450"/>
      <c r="D25" s="35">
        <v>334353</v>
      </c>
      <c r="E25" s="35">
        <v>44740</v>
      </c>
      <c r="F25" s="35">
        <v>249887</v>
      </c>
      <c r="G25" s="35">
        <v>249003</v>
      </c>
      <c r="H25" s="35">
        <f>SUM(H11:H24)</f>
        <v>456356</v>
      </c>
      <c r="I25" s="35">
        <f>SUM(I11:I24)</f>
        <v>391662</v>
      </c>
      <c r="J25" s="23">
        <v>537231</v>
      </c>
      <c r="K25" s="23">
        <v>421745</v>
      </c>
      <c r="L25" s="23">
        <v>267568</v>
      </c>
      <c r="M25" s="23">
        <v>32295</v>
      </c>
      <c r="N25" s="23"/>
      <c r="O25" s="451" t="s">
        <v>143</v>
      </c>
      <c r="P25" s="451"/>
      <c r="Q25" s="451"/>
      <c r="R25" s="451"/>
      <c r="S25" s="451"/>
      <c r="T25" s="451"/>
      <c r="U25" s="347">
        <v>351522</v>
      </c>
      <c r="V25" s="452">
        <v>498890</v>
      </c>
      <c r="W25" s="452">
        <v>848018</v>
      </c>
      <c r="X25" s="452">
        <v>958976</v>
      </c>
      <c r="Y25" s="452">
        <v>362509</v>
      </c>
    </row>
    <row r="26" spans="1:27" ht="137.25" customHeight="1">
      <c r="A26" s="453" t="s">
        <v>154</v>
      </c>
      <c r="B26" s="453"/>
      <c r="C26" s="453"/>
      <c r="D26" s="347">
        <v>379093</v>
      </c>
      <c r="E26" s="347"/>
      <c r="F26" s="452">
        <v>498890</v>
      </c>
      <c r="G26" s="452"/>
      <c r="H26" s="452">
        <f>H25+I25</f>
        <v>848018</v>
      </c>
      <c r="I26" s="452"/>
      <c r="J26" s="454">
        <v>958976</v>
      </c>
      <c r="K26" s="454"/>
      <c r="L26" s="454">
        <v>299863</v>
      </c>
      <c r="M26" s="454"/>
      <c r="N26" s="62"/>
      <c r="O26" s="451"/>
      <c r="P26" s="451"/>
      <c r="Q26" s="451"/>
      <c r="R26" s="451"/>
      <c r="S26" s="451"/>
      <c r="T26" s="451"/>
      <c r="U26" s="347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56">
        <v>730</v>
      </c>
      <c r="E27" s="39"/>
      <c r="F27" s="39"/>
      <c r="G27" s="39"/>
      <c r="H27" s="39"/>
      <c r="I27" s="39"/>
      <c r="J27" s="458"/>
      <c r="K27" s="458"/>
      <c r="L27" s="458"/>
      <c r="M27" s="458"/>
      <c r="N27" s="60"/>
      <c r="O27" s="459" t="s">
        <v>144</v>
      </c>
      <c r="P27" s="459"/>
      <c r="Q27" s="459"/>
      <c r="R27" s="459"/>
      <c r="S27" s="459"/>
      <c r="T27" s="459"/>
      <c r="U27" s="39">
        <v>335083</v>
      </c>
      <c r="V27" s="39">
        <v>249887</v>
      </c>
      <c r="W27" s="39">
        <v>456356</v>
      </c>
      <c r="X27" s="39">
        <v>553138</v>
      </c>
      <c r="Y27" s="39">
        <v>313239</v>
      </c>
      <c r="Z27" s="40"/>
    </row>
    <row r="28" spans="1:26" s="41" customFormat="1" ht="94.5" customHeight="1">
      <c r="A28" s="460" t="s">
        <v>146</v>
      </c>
      <c r="B28" s="461"/>
      <c r="C28" s="462"/>
      <c r="D28" s="348"/>
      <c r="E28" s="348"/>
      <c r="F28" s="463"/>
      <c r="G28" s="463"/>
      <c r="H28" s="463"/>
      <c r="I28" s="463"/>
      <c r="J28" s="458"/>
      <c r="K28" s="458"/>
      <c r="L28" s="458"/>
      <c r="M28" s="458"/>
      <c r="N28" s="60"/>
      <c r="O28" s="459" t="s">
        <v>145</v>
      </c>
      <c r="P28" s="459"/>
      <c r="Q28" s="459"/>
      <c r="R28" s="459"/>
      <c r="S28" s="459"/>
      <c r="T28" s="459"/>
      <c r="U28" s="39">
        <v>16439</v>
      </c>
      <c r="V28" s="39">
        <v>249003</v>
      </c>
      <c r="W28" s="39">
        <v>391662</v>
      </c>
      <c r="X28" s="39">
        <v>405838</v>
      </c>
      <c r="Y28" s="39">
        <v>49270</v>
      </c>
      <c r="Z28" s="40"/>
    </row>
    <row r="29" spans="1:26" s="41" customFormat="1" ht="123" customHeight="1">
      <c r="A29" s="460"/>
      <c r="B29" s="461"/>
      <c r="C29" s="462"/>
      <c r="D29" s="348"/>
      <c r="E29" s="348"/>
      <c r="F29" s="463"/>
      <c r="G29" s="463"/>
      <c r="H29" s="463"/>
      <c r="I29" s="463"/>
      <c r="J29" s="458"/>
      <c r="K29" s="458"/>
      <c r="L29" s="458"/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348"/>
      <c r="E30" s="348"/>
      <c r="F30" s="458"/>
      <c r="G30" s="458"/>
      <c r="H30" s="458"/>
      <c r="I30" s="458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39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348"/>
      <c r="E31" s="348"/>
      <c r="F31" s="458"/>
      <c r="G31" s="458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52"/>
      <c r="V31" s="39"/>
      <c r="W31" s="39"/>
      <c r="X31" s="463"/>
      <c r="Y31" s="463"/>
      <c r="Z31" s="40"/>
    </row>
    <row r="32" spans="1:26" s="41" customFormat="1" ht="60.75">
      <c r="A32" s="465" t="s">
        <v>148</v>
      </c>
      <c r="B32" s="465"/>
      <c r="C32" s="465"/>
      <c r="D32" s="348"/>
      <c r="E32" s="348"/>
      <c r="F32" s="458"/>
      <c r="G32" s="458"/>
      <c r="H32" s="458"/>
      <c r="I32" s="458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39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08">
    <mergeCell ref="X31:Y31"/>
    <mergeCell ref="A32:C32"/>
    <mergeCell ref="F32:G32"/>
    <mergeCell ref="H32:I32"/>
    <mergeCell ref="J32:K32"/>
    <mergeCell ref="L32:M32"/>
    <mergeCell ref="O32:T32"/>
    <mergeCell ref="A31:C31"/>
    <mergeCell ref="F31:G31"/>
    <mergeCell ref="H31:I31"/>
    <mergeCell ref="J31:K31"/>
    <mergeCell ref="L31:M31"/>
    <mergeCell ref="O31:T31"/>
    <mergeCell ref="A30:C30"/>
    <mergeCell ref="F30:G30"/>
    <mergeCell ref="H30:I30"/>
    <mergeCell ref="J30:K30"/>
    <mergeCell ref="L30:M30"/>
    <mergeCell ref="O30:T30"/>
    <mergeCell ref="O28:T28"/>
    <mergeCell ref="A29:C29"/>
    <mergeCell ref="F29:G29"/>
    <mergeCell ref="H29:I29"/>
    <mergeCell ref="J29:K29"/>
    <mergeCell ref="L29:M29"/>
    <mergeCell ref="O29:T29"/>
    <mergeCell ref="L26:M26"/>
    <mergeCell ref="A27:C27"/>
    <mergeCell ref="J27:K27"/>
    <mergeCell ref="L27:M27"/>
    <mergeCell ref="O27:T27"/>
    <mergeCell ref="A28:C28"/>
    <mergeCell ref="F28:G28"/>
    <mergeCell ref="H28:I28"/>
    <mergeCell ref="J28:K28"/>
    <mergeCell ref="L28:M28"/>
    <mergeCell ref="A25:C25"/>
    <mergeCell ref="O25:T26"/>
    <mergeCell ref="V25:V26"/>
    <mergeCell ref="W25:W26"/>
    <mergeCell ref="X25:X26"/>
    <mergeCell ref="Y25:Y26"/>
    <mergeCell ref="A26:C26"/>
    <mergeCell ref="F26:G26"/>
    <mergeCell ref="H26:I26"/>
    <mergeCell ref="J26:K26"/>
    <mergeCell ref="B20:C20"/>
    <mergeCell ref="O20:T20"/>
    <mergeCell ref="O21:T21"/>
    <mergeCell ref="O22:T22"/>
    <mergeCell ref="O23:T23"/>
    <mergeCell ref="O24:T24"/>
    <mergeCell ref="B17:C17"/>
    <mergeCell ref="P17:T17"/>
    <mergeCell ref="B18:C18"/>
    <mergeCell ref="P18:T18"/>
    <mergeCell ref="B19:C19"/>
    <mergeCell ref="O19:T19"/>
    <mergeCell ref="B14:C14"/>
    <mergeCell ref="P14:T14"/>
    <mergeCell ref="B15:C15"/>
    <mergeCell ref="P15:T15"/>
    <mergeCell ref="B16:C16"/>
    <mergeCell ref="P16:T16"/>
    <mergeCell ref="B12:C12"/>
    <mergeCell ref="P12:T12"/>
    <mergeCell ref="I9:I10"/>
    <mergeCell ref="J9:J10"/>
    <mergeCell ref="K9:K10"/>
    <mergeCell ref="B13:C13"/>
    <mergeCell ref="P13:T13"/>
    <mergeCell ref="E9:E10"/>
    <mergeCell ref="U9:U10"/>
    <mergeCell ref="V9:V10"/>
    <mergeCell ref="W9:W10"/>
    <mergeCell ref="B11:C11"/>
    <mergeCell ref="P11:T11"/>
    <mergeCell ref="L6:M6"/>
    <mergeCell ref="L9:L10"/>
    <mergeCell ref="M9:M10"/>
    <mergeCell ref="P9:T10"/>
    <mergeCell ref="U6:U7"/>
    <mergeCell ref="A8:A10"/>
    <mergeCell ref="B8:C8"/>
    <mergeCell ref="O8:O10"/>
    <mergeCell ref="P8:T8"/>
    <mergeCell ref="B9:C10"/>
    <mergeCell ref="D9:D10"/>
    <mergeCell ref="J6:K6"/>
    <mergeCell ref="V6:V7"/>
    <mergeCell ref="F9:F10"/>
    <mergeCell ref="G9:G10"/>
    <mergeCell ref="H9:H10"/>
    <mergeCell ref="D7:E7"/>
    <mergeCell ref="F7:G7"/>
    <mergeCell ref="H7:I7"/>
    <mergeCell ref="J7:K7"/>
    <mergeCell ref="L7:M7"/>
    <mergeCell ref="X9:X10"/>
    <mergeCell ref="W6:Y6"/>
    <mergeCell ref="W7:Y7"/>
    <mergeCell ref="A1:W2"/>
    <mergeCell ref="A3:Y3"/>
    <mergeCell ref="A4:Y4"/>
    <mergeCell ref="A5:Y5"/>
    <mergeCell ref="D6:E6"/>
    <mergeCell ref="F6:G6"/>
    <mergeCell ref="H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99"/>
  <sheetViews>
    <sheetView view="pageBreakPreview" zoomScale="30" zoomScaleSheetLayoutView="30" zoomScalePageLayoutView="0" workbookViewId="0" topLeftCell="A1">
      <selection activeCell="A3" sqref="A3:N3"/>
    </sheetView>
  </sheetViews>
  <sheetFormatPr defaultColWidth="9.00390625" defaultRowHeight="12.75"/>
  <cols>
    <col min="1" max="3" width="36.875" style="65" customWidth="1"/>
    <col min="4" max="4" width="71.125" style="65" bestFit="1" customWidth="1"/>
    <col min="5" max="5" width="15.375" style="65" bestFit="1" customWidth="1"/>
    <col min="6" max="6" width="10.625" style="65" customWidth="1"/>
    <col min="7" max="7" width="13.875" style="65" customWidth="1"/>
    <col min="8" max="8" width="18.125" style="65" customWidth="1"/>
    <col min="9" max="11" width="13.00390625" style="65" bestFit="1" customWidth="1"/>
    <col min="12" max="12" width="15.25390625" style="65" bestFit="1" customWidth="1"/>
    <col min="13" max="13" width="11.875" style="65" bestFit="1" customWidth="1"/>
    <col min="14" max="14" width="15.00390625" style="65" customWidth="1"/>
    <col min="15" max="16384" width="9.125" style="65" customWidth="1"/>
  </cols>
  <sheetData>
    <row r="1" spans="1:14" s="68" customFormat="1" ht="72" customHeight="1">
      <c r="A1" s="494" t="s">
        <v>551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6"/>
    </row>
    <row r="2" spans="1:14" ht="20.25">
      <c r="A2" s="486" t="s">
        <v>710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97"/>
    </row>
    <row r="3" spans="1:14" ht="20.25">
      <c r="A3" s="498" t="s">
        <v>186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1:14" ht="25.5">
      <c r="A4" s="501" t="s">
        <v>248</v>
      </c>
      <c r="B4" s="361"/>
      <c r="C4" s="354" t="s">
        <v>249</v>
      </c>
      <c r="D4" s="298" t="s">
        <v>281</v>
      </c>
      <c r="E4" s="298" t="s">
        <v>250</v>
      </c>
      <c r="F4" s="298" t="s">
        <v>252</v>
      </c>
      <c r="G4" s="298" t="s">
        <v>313</v>
      </c>
      <c r="H4" s="298" t="s">
        <v>254</v>
      </c>
      <c r="I4" s="298" t="s">
        <v>255</v>
      </c>
      <c r="J4" s="298" t="s">
        <v>256</v>
      </c>
      <c r="K4" s="298" t="s">
        <v>257</v>
      </c>
      <c r="L4" s="298" t="s">
        <v>258</v>
      </c>
      <c r="M4" s="298" t="s">
        <v>259</v>
      </c>
      <c r="N4" s="298" t="s">
        <v>285</v>
      </c>
    </row>
    <row r="5" spans="1:14" s="71" customFormat="1" ht="218.25" customHeight="1">
      <c r="A5" s="501"/>
      <c r="B5" s="361" t="s">
        <v>569</v>
      </c>
      <c r="C5" s="354" t="s">
        <v>312</v>
      </c>
      <c r="D5" s="354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4" ht="26.25">
      <c r="A6" s="145">
        <v>1</v>
      </c>
      <c r="B6" s="372" t="s">
        <v>584</v>
      </c>
      <c r="C6" s="145">
        <v>562917</v>
      </c>
      <c r="D6" s="159" t="s">
        <v>243</v>
      </c>
      <c r="E6" s="160"/>
      <c r="F6" s="160"/>
      <c r="G6" s="160"/>
      <c r="H6" s="160">
        <v>14347</v>
      </c>
      <c r="I6" s="159">
        <v>3874</v>
      </c>
      <c r="J6" s="160">
        <v>13208</v>
      </c>
      <c r="K6" s="159"/>
      <c r="L6" s="160"/>
      <c r="M6" s="160"/>
      <c r="N6" s="161">
        <f>SUM(E6:M6)</f>
        <v>31429</v>
      </c>
    </row>
    <row r="7" spans="1:14" ht="26.25">
      <c r="A7" s="145">
        <v>2</v>
      </c>
      <c r="B7" s="372" t="s">
        <v>585</v>
      </c>
      <c r="C7" s="145">
        <v>750000</v>
      </c>
      <c r="D7" s="159" t="s">
        <v>244</v>
      </c>
      <c r="E7" s="160"/>
      <c r="F7" s="160"/>
      <c r="G7" s="160"/>
      <c r="H7" s="160"/>
      <c r="I7" s="160"/>
      <c r="J7" s="160">
        <v>840</v>
      </c>
      <c r="K7" s="159"/>
      <c r="L7" s="160"/>
      <c r="M7" s="160"/>
      <c r="N7" s="161">
        <f aca="true" t="shared" si="0" ref="N7:N24">SUM(E7:M7)</f>
        <v>840</v>
      </c>
    </row>
    <row r="8" spans="1:18" ht="26.25">
      <c r="A8" s="145">
        <v>3</v>
      </c>
      <c r="B8" s="372" t="s">
        <v>586</v>
      </c>
      <c r="C8" s="145">
        <v>813000</v>
      </c>
      <c r="D8" s="159" t="s">
        <v>245</v>
      </c>
      <c r="E8" s="160"/>
      <c r="F8" s="159"/>
      <c r="G8" s="159"/>
      <c r="H8" s="160">
        <v>1412</v>
      </c>
      <c r="I8" s="159">
        <v>381</v>
      </c>
      <c r="J8" s="159">
        <v>6941</v>
      </c>
      <c r="K8" s="159"/>
      <c r="L8" s="160"/>
      <c r="M8" s="160"/>
      <c r="N8" s="161">
        <f t="shared" si="0"/>
        <v>8734</v>
      </c>
      <c r="O8" s="70"/>
      <c r="P8" s="70"/>
      <c r="Q8" s="70"/>
      <c r="R8" s="70"/>
    </row>
    <row r="9" spans="1:18" ht="26.25">
      <c r="A9" s="145">
        <v>4</v>
      </c>
      <c r="B9" s="372" t="s">
        <v>584</v>
      </c>
      <c r="C9" s="145">
        <v>999000</v>
      </c>
      <c r="D9" s="159" t="s">
        <v>455</v>
      </c>
      <c r="E9" s="292"/>
      <c r="F9" s="292"/>
      <c r="G9" s="160"/>
      <c r="H9" s="160">
        <v>911</v>
      </c>
      <c r="I9" s="159">
        <v>246</v>
      </c>
      <c r="J9" s="159"/>
      <c r="K9" s="159"/>
      <c r="L9" s="292"/>
      <c r="M9" s="160"/>
      <c r="N9" s="161">
        <f t="shared" si="0"/>
        <v>1157</v>
      </c>
      <c r="O9" s="70"/>
      <c r="P9" s="70"/>
      <c r="Q9" s="70"/>
      <c r="R9" s="70"/>
    </row>
    <row r="10" spans="1:18" ht="26.25">
      <c r="A10" s="145">
        <v>5</v>
      </c>
      <c r="B10" s="372" t="s">
        <v>587</v>
      </c>
      <c r="C10" s="145">
        <v>999000</v>
      </c>
      <c r="D10" s="159" t="s">
        <v>247</v>
      </c>
      <c r="E10" s="160"/>
      <c r="F10" s="160"/>
      <c r="G10" s="160"/>
      <c r="H10" s="160"/>
      <c r="I10" s="160"/>
      <c r="J10" s="160">
        <v>7454</v>
      </c>
      <c r="K10" s="160"/>
      <c r="L10" s="160"/>
      <c r="M10" s="160"/>
      <c r="N10" s="161">
        <f t="shared" si="0"/>
        <v>7454</v>
      </c>
      <c r="O10" s="70"/>
      <c r="P10" s="70"/>
      <c r="Q10" s="70"/>
      <c r="R10" s="70"/>
    </row>
    <row r="11" spans="1:14" ht="26.25">
      <c r="A11" s="145">
        <v>6</v>
      </c>
      <c r="B11" s="372" t="s">
        <v>588</v>
      </c>
      <c r="C11" s="145">
        <v>999000</v>
      </c>
      <c r="D11" s="159" t="s">
        <v>260</v>
      </c>
      <c r="E11" s="160"/>
      <c r="F11" s="160"/>
      <c r="G11" s="159"/>
      <c r="H11" s="160"/>
      <c r="I11" s="160"/>
      <c r="J11" s="160">
        <v>2953</v>
      </c>
      <c r="K11" s="160"/>
      <c r="L11" s="160"/>
      <c r="M11" s="160"/>
      <c r="N11" s="161">
        <f t="shared" si="0"/>
        <v>2953</v>
      </c>
    </row>
    <row r="12" spans="1:14" ht="26.25">
      <c r="A12" s="145">
        <v>7</v>
      </c>
      <c r="B12" s="372" t="s">
        <v>589</v>
      </c>
      <c r="C12" s="145">
        <v>910502</v>
      </c>
      <c r="D12" s="159" t="s">
        <v>261</v>
      </c>
      <c r="E12" s="160"/>
      <c r="F12" s="160"/>
      <c r="G12" s="160"/>
      <c r="H12" s="160"/>
      <c r="I12" s="160"/>
      <c r="J12" s="160">
        <v>1943</v>
      </c>
      <c r="K12" s="160"/>
      <c r="L12" s="160"/>
      <c r="M12" s="160"/>
      <c r="N12" s="161">
        <f t="shared" si="0"/>
        <v>1943</v>
      </c>
    </row>
    <row r="13" spans="1:14" ht="26.25">
      <c r="A13" s="145">
        <v>8</v>
      </c>
      <c r="B13" s="372" t="s">
        <v>590</v>
      </c>
      <c r="C13" s="145">
        <v>999000</v>
      </c>
      <c r="D13" s="159" t="s">
        <v>482</v>
      </c>
      <c r="E13" s="159"/>
      <c r="F13" s="160"/>
      <c r="G13" s="160"/>
      <c r="H13" s="160"/>
      <c r="I13" s="160"/>
      <c r="J13" s="160">
        <v>5685</v>
      </c>
      <c r="K13" s="160"/>
      <c r="L13" s="160"/>
      <c r="M13" s="160"/>
      <c r="N13" s="161">
        <f t="shared" si="0"/>
        <v>5685</v>
      </c>
    </row>
    <row r="14" spans="1:14" ht="26.25">
      <c r="A14" s="145">
        <v>9</v>
      </c>
      <c r="B14" s="372" t="s">
        <v>591</v>
      </c>
      <c r="C14" s="145">
        <v>960302</v>
      </c>
      <c r="D14" s="159" t="s">
        <v>263</v>
      </c>
      <c r="E14" s="160"/>
      <c r="F14" s="160"/>
      <c r="G14" s="160"/>
      <c r="I14" s="159"/>
      <c r="J14" s="160">
        <v>1465</v>
      </c>
      <c r="K14" s="160"/>
      <c r="L14" s="160"/>
      <c r="M14" s="160"/>
      <c r="N14" s="161">
        <f t="shared" si="0"/>
        <v>1465</v>
      </c>
    </row>
    <row r="15" spans="1:14" ht="26.25">
      <c r="A15" s="145">
        <v>10</v>
      </c>
      <c r="B15" s="372" t="s">
        <v>592</v>
      </c>
      <c r="C15" s="145">
        <v>999000</v>
      </c>
      <c r="D15" s="159" t="s">
        <v>264</v>
      </c>
      <c r="E15" s="160"/>
      <c r="F15" s="160"/>
      <c r="G15" s="160"/>
      <c r="H15" s="160"/>
      <c r="I15" s="160"/>
      <c r="K15" s="160"/>
      <c r="L15" s="160"/>
      <c r="M15" s="160"/>
      <c r="N15" s="161">
        <f t="shared" si="0"/>
        <v>0</v>
      </c>
    </row>
    <row r="16" spans="1:14" ht="26.25">
      <c r="A16" s="145">
        <v>11</v>
      </c>
      <c r="B16" s="372" t="s">
        <v>593</v>
      </c>
      <c r="C16" s="145">
        <v>999000</v>
      </c>
      <c r="D16" s="159" t="s">
        <v>483</v>
      </c>
      <c r="E16" s="159"/>
      <c r="F16" s="160"/>
      <c r="G16" s="160"/>
      <c r="H16" s="160">
        <v>49455</v>
      </c>
      <c r="I16" s="160">
        <v>6677</v>
      </c>
      <c r="J16" s="160">
        <v>483</v>
      </c>
      <c r="K16" s="160"/>
      <c r="L16" s="160">
        <v>24</v>
      </c>
      <c r="M16" s="160"/>
      <c r="N16" s="161">
        <f t="shared" si="0"/>
        <v>56639</v>
      </c>
    </row>
    <row r="17" spans="1:14" ht="26.25">
      <c r="A17" s="145">
        <v>12</v>
      </c>
      <c r="B17" s="372" t="s">
        <v>594</v>
      </c>
      <c r="C17" s="145">
        <v>999000</v>
      </c>
      <c r="D17" s="159" t="s">
        <v>461</v>
      </c>
      <c r="E17" s="159"/>
      <c r="F17" s="160"/>
      <c r="G17" s="160"/>
      <c r="H17" s="160"/>
      <c r="I17" s="160"/>
      <c r="J17" s="160">
        <v>2825</v>
      </c>
      <c r="K17" s="160"/>
      <c r="L17" s="160"/>
      <c r="M17" s="160"/>
      <c r="N17" s="161">
        <f t="shared" si="0"/>
        <v>2825</v>
      </c>
    </row>
    <row r="18" spans="1:14" ht="26.25">
      <c r="A18" s="145">
        <v>13</v>
      </c>
      <c r="B18" s="372" t="s">
        <v>595</v>
      </c>
      <c r="C18" s="145">
        <v>999000</v>
      </c>
      <c r="D18" s="160" t="s">
        <v>484</v>
      </c>
      <c r="E18" s="160"/>
      <c r="F18" s="160"/>
      <c r="G18" s="160"/>
      <c r="H18" s="160"/>
      <c r="I18" s="159"/>
      <c r="J18" s="160"/>
      <c r="K18" s="160">
        <v>120</v>
      </c>
      <c r="L18" s="160"/>
      <c r="M18" s="160"/>
      <c r="N18" s="161">
        <f t="shared" si="0"/>
        <v>120</v>
      </c>
    </row>
    <row r="19" spans="1:14" ht="26.25">
      <c r="A19" s="145">
        <v>14</v>
      </c>
      <c r="B19" s="372" t="s">
        <v>596</v>
      </c>
      <c r="C19" s="145">
        <v>999000</v>
      </c>
      <c r="D19" s="160" t="s">
        <v>49</v>
      </c>
      <c r="E19" s="160"/>
      <c r="F19" s="160"/>
      <c r="G19" s="160"/>
      <c r="H19" s="160"/>
      <c r="I19" s="159"/>
      <c r="J19" s="160"/>
      <c r="K19" s="160">
        <v>2160</v>
      </c>
      <c r="L19" s="160"/>
      <c r="M19" s="160"/>
      <c r="N19" s="161">
        <f t="shared" si="0"/>
        <v>2160</v>
      </c>
    </row>
    <row r="20" spans="1:14" ht="26.25">
      <c r="A20" s="145">
        <v>15</v>
      </c>
      <c r="B20" s="372" t="s">
        <v>597</v>
      </c>
      <c r="C20" s="145">
        <v>999000</v>
      </c>
      <c r="D20" s="160" t="s">
        <v>270</v>
      </c>
      <c r="E20" s="160"/>
      <c r="F20" s="160"/>
      <c r="G20" s="160"/>
      <c r="H20" s="160"/>
      <c r="I20" s="159"/>
      <c r="J20" s="160"/>
      <c r="K20" s="160">
        <v>370</v>
      </c>
      <c r="L20" s="160"/>
      <c r="M20" s="160"/>
      <c r="N20" s="161">
        <f t="shared" si="0"/>
        <v>370</v>
      </c>
    </row>
    <row r="21" spans="1:14" ht="26.25">
      <c r="A21" s="145">
        <v>16</v>
      </c>
      <c r="B21" s="372" t="s">
        <v>598</v>
      </c>
      <c r="C21" s="145">
        <v>999000</v>
      </c>
      <c r="D21" s="160" t="s">
        <v>460</v>
      </c>
      <c r="E21" s="160"/>
      <c r="F21" s="160"/>
      <c r="G21" s="160"/>
      <c r="H21" s="160"/>
      <c r="I21" s="159"/>
      <c r="J21" s="160"/>
      <c r="K21" s="160"/>
      <c r="L21" s="160">
        <v>145109</v>
      </c>
      <c r="M21" s="160"/>
      <c r="N21" s="161">
        <f t="shared" si="0"/>
        <v>145109</v>
      </c>
    </row>
    <row r="22" spans="1:14" ht="26.25">
      <c r="A22" s="145">
        <v>17</v>
      </c>
      <c r="B22" s="372" t="s">
        <v>596</v>
      </c>
      <c r="C22" s="145">
        <v>999000</v>
      </c>
      <c r="D22" s="160" t="s">
        <v>272</v>
      </c>
      <c r="E22" s="160"/>
      <c r="F22" s="160"/>
      <c r="G22" s="160"/>
      <c r="H22" s="160"/>
      <c r="I22" s="159"/>
      <c r="J22" s="160"/>
      <c r="K22" s="160">
        <v>230</v>
      </c>
      <c r="L22" s="160"/>
      <c r="M22" s="160"/>
      <c r="N22" s="161">
        <f t="shared" si="0"/>
        <v>230</v>
      </c>
    </row>
    <row r="23" spans="1:14" ht="26.25">
      <c r="A23" s="145">
        <v>18</v>
      </c>
      <c r="B23" s="372" t="s">
        <v>599</v>
      </c>
      <c r="C23" s="145">
        <v>562912</v>
      </c>
      <c r="D23" s="160" t="s">
        <v>435</v>
      </c>
      <c r="E23" s="160"/>
      <c r="F23" s="160"/>
      <c r="G23" s="160"/>
      <c r="H23" s="160"/>
      <c r="I23" s="159"/>
      <c r="J23" s="160">
        <v>3995</v>
      </c>
      <c r="K23" s="160"/>
      <c r="L23" s="160"/>
      <c r="M23" s="160"/>
      <c r="N23" s="161">
        <f t="shared" si="0"/>
        <v>3995</v>
      </c>
    </row>
    <row r="24" spans="1:14" ht="26.25">
      <c r="A24" s="145">
        <v>19</v>
      </c>
      <c r="B24" s="372" t="s">
        <v>600</v>
      </c>
      <c r="C24" s="145">
        <v>562913</v>
      </c>
      <c r="D24" s="160" t="s">
        <v>436</v>
      </c>
      <c r="E24" s="160"/>
      <c r="F24" s="160"/>
      <c r="G24" s="160"/>
      <c r="H24" s="160"/>
      <c r="I24" s="159"/>
      <c r="J24" s="160">
        <v>8857</v>
      </c>
      <c r="K24" s="160"/>
      <c r="L24" s="160"/>
      <c r="M24" s="160"/>
      <c r="N24" s="161">
        <f t="shared" si="0"/>
        <v>8857</v>
      </c>
    </row>
    <row r="25" spans="1:14" ht="26.25">
      <c r="A25" s="145">
        <v>20</v>
      </c>
      <c r="B25" s="372" t="s">
        <v>601</v>
      </c>
      <c r="C25" s="145">
        <v>889924</v>
      </c>
      <c r="D25" s="160" t="s">
        <v>273</v>
      </c>
      <c r="E25" s="160"/>
      <c r="F25" s="160"/>
      <c r="G25" s="160"/>
      <c r="H25" s="160"/>
      <c r="I25" s="159"/>
      <c r="J25" s="160">
        <v>541</v>
      </c>
      <c r="K25" s="160"/>
      <c r="L25" s="160">
        <v>2370</v>
      </c>
      <c r="M25" s="160"/>
      <c r="N25" s="161">
        <f>SUM(E25:M25)</f>
        <v>2911</v>
      </c>
    </row>
    <row r="26" spans="1:14" ht="26.25">
      <c r="A26" s="145">
        <v>21</v>
      </c>
      <c r="B26" s="372" t="s">
        <v>602</v>
      </c>
      <c r="C26" s="145">
        <v>999000</v>
      </c>
      <c r="D26" s="160" t="s">
        <v>521</v>
      </c>
      <c r="E26" s="160"/>
      <c r="F26" s="160"/>
      <c r="G26" s="160">
        <v>44183</v>
      </c>
      <c r="H26" s="160"/>
      <c r="I26" s="159"/>
      <c r="J26" s="160">
        <v>1258</v>
      </c>
      <c r="K26" s="160"/>
      <c r="L26" s="160"/>
      <c r="M26" s="160"/>
      <c r="N26" s="161">
        <f>SUM(E26:M26)</f>
        <v>45441</v>
      </c>
    </row>
    <row r="27" spans="1:14" ht="26.25">
      <c r="A27" s="145">
        <v>22</v>
      </c>
      <c r="B27" s="372" t="s">
        <v>603</v>
      </c>
      <c r="C27" s="145">
        <v>999000</v>
      </c>
      <c r="D27" s="160" t="s">
        <v>522</v>
      </c>
      <c r="E27" s="160">
        <v>312894</v>
      </c>
      <c r="F27" s="160"/>
      <c r="G27" s="160">
        <v>33585</v>
      </c>
      <c r="H27" s="160">
        <v>620</v>
      </c>
      <c r="I27" s="159">
        <v>178</v>
      </c>
      <c r="J27" s="160">
        <v>4556</v>
      </c>
      <c r="K27" s="160"/>
      <c r="L27" s="160"/>
      <c r="M27" s="160"/>
      <c r="N27" s="161">
        <f>SUM(E27:M27)</f>
        <v>351833</v>
      </c>
    </row>
    <row r="28" spans="1:14" s="72" customFormat="1" ht="25.5">
      <c r="A28" s="134" t="s">
        <v>188</v>
      </c>
      <c r="B28" s="373"/>
      <c r="C28" s="134"/>
      <c r="D28" s="162"/>
      <c r="E28" s="161">
        <f aca="true" t="shared" si="1" ref="E28:N28">SUM(E6:E27)</f>
        <v>312894</v>
      </c>
      <c r="F28" s="161">
        <f t="shared" si="1"/>
        <v>0</v>
      </c>
      <c r="G28" s="161">
        <f t="shared" si="1"/>
        <v>77768</v>
      </c>
      <c r="H28" s="161">
        <f t="shared" si="1"/>
        <v>66745</v>
      </c>
      <c r="I28" s="161">
        <f t="shared" si="1"/>
        <v>11356</v>
      </c>
      <c r="J28" s="161">
        <f t="shared" si="1"/>
        <v>63004</v>
      </c>
      <c r="K28" s="161">
        <f t="shared" si="1"/>
        <v>2880</v>
      </c>
      <c r="L28" s="161">
        <f t="shared" si="1"/>
        <v>147503</v>
      </c>
      <c r="M28" s="161">
        <f t="shared" si="1"/>
        <v>0</v>
      </c>
      <c r="N28" s="161">
        <f t="shared" si="1"/>
        <v>682150</v>
      </c>
    </row>
    <row r="34" spans="1:14" ht="30">
      <c r="A34" s="502" t="s">
        <v>605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4"/>
    </row>
    <row r="35" spans="1:14" ht="20.25">
      <c r="A35" s="486" t="s">
        <v>710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97"/>
    </row>
    <row r="36" spans="1:14" ht="20.25">
      <c r="A36" s="498" t="s">
        <v>186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500"/>
    </row>
    <row r="37" spans="1:14" ht="25.5">
      <c r="A37" s="501" t="s">
        <v>248</v>
      </c>
      <c r="B37" s="361"/>
      <c r="C37" s="354" t="s">
        <v>249</v>
      </c>
      <c r="D37" s="298" t="s">
        <v>281</v>
      </c>
      <c r="E37" s="298" t="s">
        <v>250</v>
      </c>
      <c r="F37" s="298" t="s">
        <v>252</v>
      </c>
      <c r="G37" s="298" t="s">
        <v>313</v>
      </c>
      <c r="H37" s="298" t="s">
        <v>254</v>
      </c>
      <c r="I37" s="298" t="s">
        <v>255</v>
      </c>
      <c r="J37" s="298" t="s">
        <v>256</v>
      </c>
      <c r="K37" s="298" t="s">
        <v>257</v>
      </c>
      <c r="L37" s="298" t="s">
        <v>258</v>
      </c>
      <c r="M37" s="298" t="s">
        <v>259</v>
      </c>
      <c r="N37" s="298" t="s">
        <v>285</v>
      </c>
    </row>
    <row r="38" spans="1:14" ht="275.25">
      <c r="A38" s="501"/>
      <c r="B38" s="361"/>
      <c r="C38" s="354" t="s">
        <v>312</v>
      </c>
      <c r="D38" s="354" t="s">
        <v>191</v>
      </c>
      <c r="E38" s="158" t="s">
        <v>83</v>
      </c>
      <c r="F38" s="158" t="s">
        <v>187</v>
      </c>
      <c r="G38" s="158" t="s">
        <v>189</v>
      </c>
      <c r="H38" s="158" t="s">
        <v>2</v>
      </c>
      <c r="I38" s="158" t="s">
        <v>437</v>
      </c>
      <c r="J38" s="158" t="s">
        <v>136</v>
      </c>
      <c r="K38" s="158" t="s">
        <v>438</v>
      </c>
      <c r="L38" s="158" t="s">
        <v>190</v>
      </c>
      <c r="M38" s="158" t="s">
        <v>50</v>
      </c>
      <c r="N38" s="158" t="s">
        <v>101</v>
      </c>
    </row>
    <row r="39" spans="1:14" ht="26.25">
      <c r="A39" s="145">
        <v>1</v>
      </c>
      <c r="B39" s="372" t="s">
        <v>584</v>
      </c>
      <c r="C39" s="145">
        <v>562917</v>
      </c>
      <c r="D39" s="159" t="s">
        <v>243</v>
      </c>
      <c r="E39" s="160"/>
      <c r="F39" s="160"/>
      <c r="G39" s="160"/>
      <c r="H39" s="160">
        <v>15484</v>
      </c>
      <c r="I39" s="159">
        <v>4120</v>
      </c>
      <c r="J39" s="160">
        <v>16340</v>
      </c>
      <c r="K39" s="159"/>
      <c r="L39" s="160"/>
      <c r="M39" s="160"/>
      <c r="N39" s="161">
        <f>SUM(E39:M39)</f>
        <v>35944</v>
      </c>
    </row>
    <row r="40" spans="1:14" ht="26.25">
      <c r="A40" s="145">
        <v>2</v>
      </c>
      <c r="B40" s="372" t="s">
        <v>585</v>
      </c>
      <c r="C40" s="145">
        <v>750000</v>
      </c>
      <c r="D40" s="159" t="s">
        <v>244</v>
      </c>
      <c r="E40" s="160"/>
      <c r="F40" s="160"/>
      <c r="G40" s="160"/>
      <c r="H40" s="160"/>
      <c r="I40" s="160"/>
      <c r="J40" s="160">
        <v>840</v>
      </c>
      <c r="K40" s="159"/>
      <c r="L40" s="160"/>
      <c r="M40" s="160"/>
      <c r="N40" s="161">
        <f aca="true" t="shared" si="2" ref="N40:N57">SUM(E40:M40)</f>
        <v>840</v>
      </c>
    </row>
    <row r="41" spans="1:14" ht="26.25">
      <c r="A41" s="145">
        <v>3</v>
      </c>
      <c r="B41" s="372" t="s">
        <v>586</v>
      </c>
      <c r="C41" s="145">
        <v>813000</v>
      </c>
      <c r="D41" s="159" t="s">
        <v>245</v>
      </c>
      <c r="E41" s="160"/>
      <c r="F41" s="159"/>
      <c r="G41" s="159"/>
      <c r="H41" s="160">
        <v>1412</v>
      </c>
      <c r="I41" s="159">
        <v>381</v>
      </c>
      <c r="J41" s="159">
        <v>6941</v>
      </c>
      <c r="K41" s="159"/>
      <c r="L41" s="160"/>
      <c r="M41" s="160"/>
      <c r="N41" s="161">
        <f t="shared" si="2"/>
        <v>8734</v>
      </c>
    </row>
    <row r="42" spans="1:14" ht="26.25">
      <c r="A42" s="145">
        <v>4</v>
      </c>
      <c r="B42" s="372" t="s">
        <v>584</v>
      </c>
      <c r="C42" s="145">
        <v>999000</v>
      </c>
      <c r="D42" s="159" t="s">
        <v>455</v>
      </c>
      <c r="E42" s="292"/>
      <c r="F42" s="292"/>
      <c r="G42" s="160"/>
      <c r="H42" s="160"/>
      <c r="I42" s="159"/>
      <c r="J42" s="159"/>
      <c r="K42" s="159"/>
      <c r="L42" s="292"/>
      <c r="M42" s="160"/>
      <c r="N42" s="161">
        <f t="shared" si="2"/>
        <v>0</v>
      </c>
    </row>
    <row r="43" spans="1:14" ht="26.25">
      <c r="A43" s="145">
        <v>5</v>
      </c>
      <c r="B43" s="372" t="s">
        <v>587</v>
      </c>
      <c r="C43" s="145">
        <v>999000</v>
      </c>
      <c r="D43" s="159" t="s">
        <v>247</v>
      </c>
      <c r="E43" s="160"/>
      <c r="F43" s="160"/>
      <c r="G43" s="160"/>
      <c r="H43" s="160"/>
      <c r="I43" s="160"/>
      <c r="J43" s="160">
        <v>7454</v>
      </c>
      <c r="K43" s="160"/>
      <c r="L43" s="160"/>
      <c r="M43" s="160"/>
      <c r="N43" s="161">
        <f t="shared" si="2"/>
        <v>7454</v>
      </c>
    </row>
    <row r="44" spans="1:14" ht="26.25">
      <c r="A44" s="145">
        <v>6</v>
      </c>
      <c r="B44" s="372" t="s">
        <v>588</v>
      </c>
      <c r="C44" s="145">
        <v>999000</v>
      </c>
      <c r="D44" s="159" t="s">
        <v>260</v>
      </c>
      <c r="E44" s="160"/>
      <c r="F44" s="160"/>
      <c r="G44" s="159"/>
      <c r="H44" s="160"/>
      <c r="I44" s="160"/>
      <c r="J44" s="160">
        <v>2953</v>
      </c>
      <c r="K44" s="160"/>
      <c r="L44" s="160"/>
      <c r="M44" s="160"/>
      <c r="N44" s="161">
        <f t="shared" si="2"/>
        <v>2953</v>
      </c>
    </row>
    <row r="45" spans="1:14" ht="26.25">
      <c r="A45" s="145">
        <v>7</v>
      </c>
      <c r="B45" s="372" t="s">
        <v>589</v>
      </c>
      <c r="C45" s="145">
        <v>910502</v>
      </c>
      <c r="D45" s="159" t="s">
        <v>261</v>
      </c>
      <c r="E45" s="160"/>
      <c r="F45" s="160"/>
      <c r="G45" s="160"/>
      <c r="H45" s="160"/>
      <c r="I45" s="160"/>
      <c r="J45" s="160">
        <v>1943</v>
      </c>
      <c r="K45" s="160"/>
      <c r="L45" s="160"/>
      <c r="M45" s="160"/>
      <c r="N45" s="161">
        <f t="shared" si="2"/>
        <v>1943</v>
      </c>
    </row>
    <row r="46" spans="1:14" ht="26.25">
      <c r="A46" s="145">
        <v>8</v>
      </c>
      <c r="B46" s="372" t="s">
        <v>590</v>
      </c>
      <c r="C46" s="145">
        <v>999000</v>
      </c>
      <c r="D46" s="159" t="s">
        <v>482</v>
      </c>
      <c r="E46" s="159"/>
      <c r="F46" s="160"/>
      <c r="G46" s="160"/>
      <c r="H46" s="160"/>
      <c r="I46" s="160"/>
      <c r="J46" s="160">
        <v>5685</v>
      </c>
      <c r="K46" s="160"/>
      <c r="L46" s="160"/>
      <c r="M46" s="160"/>
      <c r="N46" s="161">
        <f t="shared" si="2"/>
        <v>5685</v>
      </c>
    </row>
    <row r="47" spans="1:14" ht="26.25">
      <c r="A47" s="145">
        <v>9</v>
      </c>
      <c r="B47" s="372" t="s">
        <v>591</v>
      </c>
      <c r="C47" s="145">
        <v>960302</v>
      </c>
      <c r="D47" s="159" t="s">
        <v>263</v>
      </c>
      <c r="E47" s="160"/>
      <c r="F47" s="160"/>
      <c r="G47" s="160"/>
      <c r="I47" s="159"/>
      <c r="J47" s="160">
        <v>1465</v>
      </c>
      <c r="K47" s="160"/>
      <c r="L47" s="160"/>
      <c r="M47" s="160"/>
      <c r="N47" s="161">
        <f t="shared" si="2"/>
        <v>1465</v>
      </c>
    </row>
    <row r="48" spans="1:14" ht="26.25">
      <c r="A48" s="145">
        <v>10</v>
      </c>
      <c r="B48" s="372" t="s">
        <v>592</v>
      </c>
      <c r="C48" s="145">
        <v>999000</v>
      </c>
      <c r="D48" s="159" t="s">
        <v>264</v>
      </c>
      <c r="E48" s="160">
        <v>9730</v>
      </c>
      <c r="F48" s="160"/>
      <c r="G48" s="160"/>
      <c r="H48" s="160">
        <v>63995</v>
      </c>
      <c r="I48" s="160">
        <v>8680</v>
      </c>
      <c r="J48" s="160">
        <v>4550</v>
      </c>
      <c r="K48" s="160"/>
      <c r="L48" s="160"/>
      <c r="M48" s="160"/>
      <c r="N48" s="161">
        <f t="shared" si="2"/>
        <v>86955</v>
      </c>
    </row>
    <row r="49" spans="1:14" ht="26.25">
      <c r="A49" s="145">
        <v>11</v>
      </c>
      <c r="B49" s="372" t="s">
        <v>593</v>
      </c>
      <c r="C49" s="145">
        <v>999000</v>
      </c>
      <c r="D49" s="159" t="s">
        <v>483</v>
      </c>
      <c r="E49" s="159">
        <v>543</v>
      </c>
      <c r="F49" s="160"/>
      <c r="G49" s="160"/>
      <c r="H49" s="160">
        <v>49455</v>
      </c>
      <c r="I49" s="160">
        <v>6677</v>
      </c>
      <c r="J49" s="160">
        <v>483</v>
      </c>
      <c r="K49" s="160"/>
      <c r="L49" s="160">
        <v>211</v>
      </c>
      <c r="M49" s="160"/>
      <c r="N49" s="161">
        <f t="shared" si="2"/>
        <v>57369</v>
      </c>
    </row>
    <row r="50" spans="1:14" ht="26.25">
      <c r="A50" s="145">
        <v>12</v>
      </c>
      <c r="B50" s="372" t="s">
        <v>594</v>
      </c>
      <c r="C50" s="145">
        <v>999000</v>
      </c>
      <c r="D50" s="159" t="s">
        <v>461</v>
      </c>
      <c r="E50" s="159"/>
      <c r="F50" s="160">
        <v>1795</v>
      </c>
      <c r="G50" s="160"/>
      <c r="H50" s="160"/>
      <c r="I50" s="160"/>
      <c r="J50" s="160">
        <v>9242</v>
      </c>
      <c r="K50" s="160"/>
      <c r="L50" s="160">
        <v>155</v>
      </c>
      <c r="M50" s="160"/>
      <c r="N50" s="161">
        <f t="shared" si="2"/>
        <v>11192</v>
      </c>
    </row>
    <row r="51" spans="1:14" ht="26.25">
      <c r="A51" s="145">
        <v>13</v>
      </c>
      <c r="B51" s="372" t="s">
        <v>595</v>
      </c>
      <c r="C51" s="145">
        <v>999000</v>
      </c>
      <c r="D51" s="160" t="s">
        <v>484</v>
      </c>
      <c r="E51" s="160"/>
      <c r="F51" s="160"/>
      <c r="G51" s="160"/>
      <c r="H51" s="160"/>
      <c r="I51" s="159"/>
      <c r="J51" s="160"/>
      <c r="K51" s="160">
        <v>120</v>
      </c>
      <c r="L51" s="160"/>
      <c r="M51" s="160"/>
      <c r="N51" s="161">
        <f t="shared" si="2"/>
        <v>120</v>
      </c>
    </row>
    <row r="52" spans="1:14" ht="26.25">
      <c r="A52" s="145">
        <v>14</v>
      </c>
      <c r="B52" s="372" t="s">
        <v>596</v>
      </c>
      <c r="C52" s="145">
        <v>999000</v>
      </c>
      <c r="D52" s="160" t="s">
        <v>49</v>
      </c>
      <c r="E52" s="160"/>
      <c r="F52" s="160"/>
      <c r="G52" s="160"/>
      <c r="H52" s="160"/>
      <c r="I52" s="159"/>
      <c r="J52" s="160"/>
      <c r="K52" s="160">
        <v>5192</v>
      </c>
      <c r="L52" s="160">
        <v>850</v>
      </c>
      <c r="M52" s="160"/>
      <c r="N52" s="161">
        <f t="shared" si="2"/>
        <v>6042</v>
      </c>
    </row>
    <row r="53" spans="1:14" ht="26.25">
      <c r="A53" s="145">
        <v>15</v>
      </c>
      <c r="B53" s="372" t="s">
        <v>597</v>
      </c>
      <c r="C53" s="145">
        <v>999000</v>
      </c>
      <c r="D53" s="160" t="s">
        <v>270</v>
      </c>
      <c r="E53" s="160"/>
      <c r="F53" s="160"/>
      <c r="G53" s="160"/>
      <c r="H53" s="160"/>
      <c r="I53" s="159"/>
      <c r="J53" s="160"/>
      <c r="K53" s="160">
        <v>150</v>
      </c>
      <c r="L53" s="160"/>
      <c r="M53" s="160"/>
      <c r="N53" s="161">
        <f t="shared" si="2"/>
        <v>150</v>
      </c>
    </row>
    <row r="54" spans="1:14" ht="26.25">
      <c r="A54" s="145">
        <v>16</v>
      </c>
      <c r="B54" s="372" t="s">
        <v>598</v>
      </c>
      <c r="C54" s="145">
        <v>999000</v>
      </c>
      <c r="D54" s="160" t="s">
        <v>460</v>
      </c>
      <c r="E54" s="160"/>
      <c r="F54" s="160"/>
      <c r="G54" s="160"/>
      <c r="H54" s="160"/>
      <c r="I54" s="159"/>
      <c r="J54" s="160"/>
      <c r="K54" s="160"/>
      <c r="L54" s="160">
        <v>148613</v>
      </c>
      <c r="M54" s="160"/>
      <c r="N54" s="161">
        <f t="shared" si="2"/>
        <v>148613</v>
      </c>
    </row>
    <row r="55" spans="1:14" ht="26.25">
      <c r="A55" s="145">
        <v>17</v>
      </c>
      <c r="B55" s="372" t="s">
        <v>596</v>
      </c>
      <c r="C55" s="145">
        <v>999000</v>
      </c>
      <c r="D55" s="160" t="s">
        <v>272</v>
      </c>
      <c r="E55" s="160"/>
      <c r="F55" s="160"/>
      <c r="G55" s="160"/>
      <c r="H55" s="160"/>
      <c r="I55" s="159"/>
      <c r="J55" s="160"/>
      <c r="K55" s="160">
        <v>230</v>
      </c>
      <c r="L55" s="160"/>
      <c r="M55" s="160"/>
      <c r="N55" s="161">
        <f t="shared" si="2"/>
        <v>230</v>
      </c>
    </row>
    <row r="56" spans="1:14" ht="26.25">
      <c r="A56" s="145">
        <v>18</v>
      </c>
      <c r="B56" s="372" t="s">
        <v>599</v>
      </c>
      <c r="C56" s="145">
        <v>562912</v>
      </c>
      <c r="D56" s="160" t="s">
        <v>435</v>
      </c>
      <c r="E56" s="160"/>
      <c r="F56" s="160"/>
      <c r="G56" s="160"/>
      <c r="H56" s="160"/>
      <c r="I56" s="159"/>
      <c r="J56" s="160">
        <v>3995</v>
      </c>
      <c r="K56" s="160"/>
      <c r="L56" s="160"/>
      <c r="M56" s="160"/>
      <c r="N56" s="161">
        <f t="shared" si="2"/>
        <v>3995</v>
      </c>
    </row>
    <row r="57" spans="1:14" ht="26.25">
      <c r="A57" s="145">
        <v>19</v>
      </c>
      <c r="B57" s="372" t="s">
        <v>600</v>
      </c>
      <c r="C57" s="145">
        <v>562913</v>
      </c>
      <c r="D57" s="160" t="s">
        <v>436</v>
      </c>
      <c r="E57" s="160"/>
      <c r="F57" s="160"/>
      <c r="G57" s="160"/>
      <c r="H57" s="160"/>
      <c r="I57" s="159"/>
      <c r="J57" s="160">
        <v>9807</v>
      </c>
      <c r="K57" s="160"/>
      <c r="L57" s="160"/>
      <c r="M57" s="160"/>
      <c r="N57" s="161">
        <f t="shared" si="2"/>
        <v>9807</v>
      </c>
    </row>
    <row r="58" spans="1:14" ht="26.25">
      <c r="A58" s="145">
        <v>20</v>
      </c>
      <c r="B58" s="372" t="s">
        <v>601</v>
      </c>
      <c r="C58" s="145">
        <v>889924</v>
      </c>
      <c r="D58" s="160" t="s">
        <v>273</v>
      </c>
      <c r="E58" s="160"/>
      <c r="F58" s="160"/>
      <c r="G58" s="160"/>
      <c r="H58" s="160"/>
      <c r="I58" s="159"/>
      <c r="J58" s="160">
        <v>541</v>
      </c>
      <c r="K58" s="160"/>
      <c r="L58" s="160">
        <v>2369</v>
      </c>
      <c r="M58" s="160"/>
      <c r="N58" s="161">
        <f>SUM(E58:M58)</f>
        <v>2910</v>
      </c>
    </row>
    <row r="59" spans="1:14" ht="26.25">
      <c r="A59" s="145">
        <v>21</v>
      </c>
      <c r="B59" s="372" t="s">
        <v>602</v>
      </c>
      <c r="C59" s="145">
        <v>999000</v>
      </c>
      <c r="D59" s="160" t="s">
        <v>521</v>
      </c>
      <c r="E59" s="160"/>
      <c r="F59" s="160"/>
      <c r="G59" s="160"/>
      <c r="H59" s="160"/>
      <c r="I59" s="159"/>
      <c r="J59" s="160">
        <v>1661</v>
      </c>
      <c r="K59" s="160"/>
      <c r="L59" s="160"/>
      <c r="M59" s="160"/>
      <c r="N59" s="161">
        <f>SUM(E59:M59)</f>
        <v>1661</v>
      </c>
    </row>
    <row r="60" spans="1:14" ht="26.25">
      <c r="A60" s="145">
        <v>22</v>
      </c>
      <c r="B60" s="372" t="s">
        <v>603</v>
      </c>
      <c r="C60" s="145">
        <v>999000</v>
      </c>
      <c r="D60" s="160" t="s">
        <v>522</v>
      </c>
      <c r="E60" s="160">
        <v>325794</v>
      </c>
      <c r="F60" s="160"/>
      <c r="G60" s="160">
        <v>22793</v>
      </c>
      <c r="H60" s="160"/>
      <c r="I60" s="159"/>
      <c r="J60" s="160">
        <v>1114</v>
      </c>
      <c r="K60" s="160"/>
      <c r="L60" s="160"/>
      <c r="M60" s="160"/>
      <c r="N60" s="161">
        <f>SUM(E60:M60)</f>
        <v>349701</v>
      </c>
    </row>
    <row r="61" spans="1:14" ht="26.25">
      <c r="A61" s="145">
        <v>23</v>
      </c>
      <c r="B61" s="145">
        <v>104051</v>
      </c>
      <c r="C61" s="145">
        <v>999000</v>
      </c>
      <c r="D61" s="160" t="s">
        <v>300</v>
      </c>
      <c r="E61" s="160"/>
      <c r="F61" s="160"/>
      <c r="G61" s="160"/>
      <c r="H61" s="160"/>
      <c r="I61" s="159"/>
      <c r="J61" s="160"/>
      <c r="K61" s="160">
        <v>30</v>
      </c>
      <c r="L61" s="160"/>
      <c r="M61" s="160"/>
      <c r="N61" s="161">
        <v>30</v>
      </c>
    </row>
    <row r="62" spans="1:14" ht="26.25">
      <c r="A62" s="145">
        <v>24</v>
      </c>
      <c r="B62" s="145">
        <v>900060</v>
      </c>
      <c r="C62" s="145">
        <v>999000</v>
      </c>
      <c r="D62" s="160" t="s">
        <v>604</v>
      </c>
      <c r="E62" s="160"/>
      <c r="F62" s="160"/>
      <c r="G62" s="160"/>
      <c r="H62" s="160"/>
      <c r="I62" s="159"/>
      <c r="J62" s="160">
        <v>750</v>
      </c>
      <c r="K62" s="160"/>
      <c r="L62" s="160"/>
      <c r="M62" s="160">
        <v>44183</v>
      </c>
      <c r="N62" s="161">
        <v>44933</v>
      </c>
    </row>
    <row r="63" spans="1:14" ht="25.5">
      <c r="A63" s="134" t="s">
        <v>188</v>
      </c>
      <c r="B63" s="134"/>
      <c r="C63" s="134"/>
      <c r="D63" s="162"/>
      <c r="E63" s="161">
        <f>SUM(E39:E60)</f>
        <v>336067</v>
      </c>
      <c r="F63" s="161">
        <f aca="true" t="shared" si="3" ref="F63:L63">SUM(F39:F60)</f>
        <v>1795</v>
      </c>
      <c r="G63" s="161">
        <f t="shared" si="3"/>
        <v>22793</v>
      </c>
      <c r="H63" s="161">
        <f t="shared" si="3"/>
        <v>130346</v>
      </c>
      <c r="I63" s="161">
        <f t="shared" si="3"/>
        <v>19858</v>
      </c>
      <c r="J63" s="161">
        <v>75764</v>
      </c>
      <c r="K63" s="161">
        <v>5722</v>
      </c>
      <c r="L63" s="161">
        <f t="shared" si="3"/>
        <v>152198</v>
      </c>
      <c r="M63" s="161">
        <v>44183</v>
      </c>
      <c r="N63" s="161">
        <v>788726</v>
      </c>
    </row>
    <row r="68" ht="11.25" customHeight="1"/>
    <row r="69" ht="12.75" hidden="1"/>
    <row r="70" spans="1:14" ht="10.5" customHeight="1" hidden="1">
      <c r="A70" s="502" t="s">
        <v>606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4"/>
    </row>
    <row r="71" spans="1:14" ht="20.25" hidden="1">
      <c r="A71" s="486" t="s">
        <v>552</v>
      </c>
      <c r="B71" s="487"/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97"/>
    </row>
    <row r="72" spans="1:14" ht="20.25" hidden="1">
      <c r="A72" s="498" t="s">
        <v>186</v>
      </c>
      <c r="B72" s="499"/>
      <c r="C72" s="499"/>
      <c r="D72" s="499"/>
      <c r="E72" s="499"/>
      <c r="F72" s="499"/>
      <c r="G72" s="499"/>
      <c r="H72" s="499"/>
      <c r="I72" s="499"/>
      <c r="J72" s="499"/>
      <c r="K72" s="499"/>
      <c r="L72" s="499"/>
      <c r="M72" s="499"/>
      <c r="N72" s="500"/>
    </row>
    <row r="73" spans="1:14" ht="25.5" hidden="1">
      <c r="A73" s="501" t="s">
        <v>248</v>
      </c>
      <c r="B73" s="361"/>
      <c r="C73" s="354" t="s">
        <v>249</v>
      </c>
      <c r="D73" s="298" t="s">
        <v>281</v>
      </c>
      <c r="E73" s="298" t="s">
        <v>250</v>
      </c>
      <c r="F73" s="298" t="s">
        <v>252</v>
      </c>
      <c r="G73" s="298" t="s">
        <v>313</v>
      </c>
      <c r="H73" s="298" t="s">
        <v>254</v>
      </c>
      <c r="I73" s="298" t="s">
        <v>255</v>
      </c>
      <c r="J73" s="298" t="s">
        <v>256</v>
      </c>
      <c r="K73" s="298" t="s">
        <v>257</v>
      </c>
      <c r="L73" s="298" t="s">
        <v>258</v>
      </c>
      <c r="M73" s="298" t="s">
        <v>259</v>
      </c>
      <c r="N73" s="298" t="s">
        <v>285</v>
      </c>
    </row>
    <row r="74" spans="1:14" ht="275.25" hidden="1">
      <c r="A74" s="501"/>
      <c r="B74" s="361"/>
      <c r="C74" s="354" t="s">
        <v>312</v>
      </c>
      <c r="D74" s="354" t="s">
        <v>191</v>
      </c>
      <c r="E74" s="158" t="s">
        <v>83</v>
      </c>
      <c r="F74" s="158" t="s">
        <v>187</v>
      </c>
      <c r="G74" s="158" t="s">
        <v>189</v>
      </c>
      <c r="H74" s="158" t="s">
        <v>2</v>
      </c>
      <c r="I74" s="158" t="s">
        <v>437</v>
      </c>
      <c r="J74" s="158" t="s">
        <v>136</v>
      </c>
      <c r="K74" s="158" t="s">
        <v>438</v>
      </c>
      <c r="L74" s="158" t="s">
        <v>190</v>
      </c>
      <c r="M74" s="158" t="s">
        <v>50</v>
      </c>
      <c r="N74" s="158" t="s">
        <v>101</v>
      </c>
    </row>
    <row r="75" spans="1:14" ht="26.25" hidden="1">
      <c r="A75" s="145">
        <v>1</v>
      </c>
      <c r="B75" s="372" t="s">
        <v>584</v>
      </c>
      <c r="C75" s="145">
        <v>562917</v>
      </c>
      <c r="D75" s="159" t="s">
        <v>243</v>
      </c>
      <c r="E75" s="160">
        <v>90</v>
      </c>
      <c r="F75" s="160"/>
      <c r="G75" s="160"/>
      <c r="H75" s="160">
        <v>6602</v>
      </c>
      <c r="I75" s="159">
        <v>1715</v>
      </c>
      <c r="J75" s="160">
        <v>19165</v>
      </c>
      <c r="K75" s="159"/>
      <c r="L75" s="160"/>
      <c r="M75" s="160"/>
      <c r="N75" s="161">
        <f>SUM(E75:M75)</f>
        <v>27572</v>
      </c>
    </row>
    <row r="76" spans="1:14" ht="26.25" hidden="1">
      <c r="A76" s="145">
        <v>2</v>
      </c>
      <c r="B76" s="372" t="s">
        <v>585</v>
      </c>
      <c r="C76" s="145">
        <v>750000</v>
      </c>
      <c r="D76" s="159" t="s">
        <v>244</v>
      </c>
      <c r="E76" s="160"/>
      <c r="F76" s="160"/>
      <c r="G76" s="160"/>
      <c r="H76" s="160"/>
      <c r="I76" s="160"/>
      <c r="J76" s="160">
        <v>420</v>
      </c>
      <c r="K76" s="159"/>
      <c r="L76" s="160"/>
      <c r="M76" s="160"/>
      <c r="N76" s="161">
        <f aca="true" t="shared" si="4" ref="N76:N93">SUM(E76:M76)</f>
        <v>420</v>
      </c>
    </row>
    <row r="77" spans="1:14" ht="26.25" hidden="1">
      <c r="A77" s="145">
        <v>3</v>
      </c>
      <c r="B77" s="372" t="s">
        <v>586</v>
      </c>
      <c r="C77" s="145">
        <v>813000</v>
      </c>
      <c r="D77" s="159" t="s">
        <v>245</v>
      </c>
      <c r="E77" s="160"/>
      <c r="F77" s="159"/>
      <c r="G77" s="159"/>
      <c r="H77" s="160">
        <v>704</v>
      </c>
      <c r="I77" s="159">
        <v>158</v>
      </c>
      <c r="J77" s="159">
        <v>15</v>
      </c>
      <c r="K77" s="159"/>
      <c r="L77" s="160"/>
      <c r="M77" s="160"/>
      <c r="N77" s="161">
        <f t="shared" si="4"/>
        <v>877</v>
      </c>
    </row>
    <row r="78" spans="1:14" ht="26.25" hidden="1">
      <c r="A78" s="145">
        <v>4</v>
      </c>
      <c r="B78" s="372" t="s">
        <v>584</v>
      </c>
      <c r="C78" s="145">
        <v>999000</v>
      </c>
      <c r="D78" s="159" t="s">
        <v>455</v>
      </c>
      <c r="E78" s="292"/>
      <c r="F78" s="292"/>
      <c r="G78" s="160"/>
      <c r="H78" s="160">
        <v>504</v>
      </c>
      <c r="I78" s="159">
        <v>136</v>
      </c>
      <c r="J78" s="159"/>
      <c r="K78" s="159"/>
      <c r="L78" s="292"/>
      <c r="M78" s="160"/>
      <c r="N78" s="161">
        <f t="shared" si="4"/>
        <v>640</v>
      </c>
    </row>
    <row r="79" spans="1:14" ht="26.25" hidden="1">
      <c r="A79" s="145">
        <v>5</v>
      </c>
      <c r="B79" s="372" t="s">
        <v>587</v>
      </c>
      <c r="C79" s="145">
        <v>999000</v>
      </c>
      <c r="D79" s="159" t="s">
        <v>247</v>
      </c>
      <c r="E79" s="160"/>
      <c r="F79" s="160"/>
      <c r="G79" s="160"/>
      <c r="H79" s="160"/>
      <c r="I79" s="160"/>
      <c r="J79" s="160">
        <v>4829</v>
      </c>
      <c r="K79" s="160"/>
      <c r="L79" s="160"/>
      <c r="M79" s="160"/>
      <c r="N79" s="161">
        <f t="shared" si="4"/>
        <v>4829</v>
      </c>
    </row>
    <row r="80" spans="1:14" ht="26.25" hidden="1">
      <c r="A80" s="145">
        <v>6</v>
      </c>
      <c r="B80" s="372" t="s">
        <v>588</v>
      </c>
      <c r="C80" s="145">
        <v>999000</v>
      </c>
      <c r="D80" s="159" t="s">
        <v>260</v>
      </c>
      <c r="E80" s="160"/>
      <c r="F80" s="160"/>
      <c r="G80" s="159"/>
      <c r="H80" s="160"/>
      <c r="I80" s="160"/>
      <c r="J80" s="160">
        <v>1610</v>
      </c>
      <c r="K80" s="160"/>
      <c r="L80" s="160"/>
      <c r="M80" s="160"/>
      <c r="N80" s="161">
        <f t="shared" si="4"/>
        <v>1610</v>
      </c>
    </row>
    <row r="81" spans="1:14" ht="26.25" hidden="1">
      <c r="A81" s="145">
        <v>7</v>
      </c>
      <c r="B81" s="372" t="s">
        <v>589</v>
      </c>
      <c r="C81" s="145">
        <v>910502</v>
      </c>
      <c r="D81" s="159" t="s">
        <v>261</v>
      </c>
      <c r="E81" s="160"/>
      <c r="F81" s="160"/>
      <c r="G81" s="160"/>
      <c r="H81" s="160"/>
      <c r="I81" s="160"/>
      <c r="J81" s="160">
        <v>616</v>
      </c>
      <c r="K81" s="160"/>
      <c r="L81" s="160"/>
      <c r="M81" s="160"/>
      <c r="N81" s="161">
        <f t="shared" si="4"/>
        <v>616</v>
      </c>
    </row>
    <row r="82" spans="1:14" ht="26.25" hidden="1">
      <c r="A82" s="145">
        <v>8</v>
      </c>
      <c r="B82" s="372" t="s">
        <v>590</v>
      </c>
      <c r="C82" s="145">
        <v>999000</v>
      </c>
      <c r="D82" s="159" t="s">
        <v>482</v>
      </c>
      <c r="E82" s="159"/>
      <c r="F82" s="160"/>
      <c r="G82" s="160"/>
      <c r="H82" s="160"/>
      <c r="I82" s="160"/>
      <c r="J82" s="160"/>
      <c r="K82" s="160"/>
      <c r="L82" s="160"/>
      <c r="M82" s="160"/>
      <c r="N82" s="161">
        <f t="shared" si="4"/>
        <v>0</v>
      </c>
    </row>
    <row r="83" spans="1:14" ht="26.25" hidden="1">
      <c r="A83" s="145">
        <v>9</v>
      </c>
      <c r="B83" s="372" t="s">
        <v>591</v>
      </c>
      <c r="C83" s="145">
        <v>960302</v>
      </c>
      <c r="D83" s="159" t="s">
        <v>263</v>
      </c>
      <c r="E83" s="160"/>
      <c r="F83" s="160"/>
      <c r="G83" s="160"/>
      <c r="I83" s="159"/>
      <c r="J83" s="160">
        <v>12</v>
      </c>
      <c r="K83" s="160"/>
      <c r="L83" s="160"/>
      <c r="M83" s="160"/>
      <c r="N83" s="161">
        <f t="shared" si="4"/>
        <v>12</v>
      </c>
    </row>
    <row r="84" spans="1:14" ht="26.25" hidden="1">
      <c r="A84" s="145">
        <v>10</v>
      </c>
      <c r="B84" s="372" t="s">
        <v>592</v>
      </c>
      <c r="C84" s="145">
        <v>999000</v>
      </c>
      <c r="D84" s="159" t="s">
        <v>264</v>
      </c>
      <c r="E84" s="160">
        <v>2057</v>
      </c>
      <c r="F84" s="160"/>
      <c r="G84" s="160"/>
      <c r="H84" s="160">
        <v>60067</v>
      </c>
      <c r="I84" s="160">
        <v>8210</v>
      </c>
      <c r="J84" s="160">
        <v>4262</v>
      </c>
      <c r="K84" s="160"/>
      <c r="L84" s="160"/>
      <c r="M84" s="160"/>
      <c r="N84" s="161">
        <f t="shared" si="4"/>
        <v>74596</v>
      </c>
    </row>
    <row r="85" spans="1:14" ht="26.25" hidden="1">
      <c r="A85" s="145">
        <v>11</v>
      </c>
      <c r="B85" s="372" t="s">
        <v>593</v>
      </c>
      <c r="C85" s="145">
        <v>999000</v>
      </c>
      <c r="D85" s="159" t="s">
        <v>483</v>
      </c>
      <c r="E85" s="159">
        <v>1046</v>
      </c>
      <c r="F85" s="160"/>
      <c r="G85" s="160"/>
      <c r="H85" s="160"/>
      <c r="I85" s="160"/>
      <c r="J85" s="160">
        <v>551</v>
      </c>
      <c r="K85" s="160"/>
      <c r="L85" s="160">
        <v>211</v>
      </c>
      <c r="M85" s="160"/>
      <c r="N85" s="161">
        <f t="shared" si="4"/>
        <v>1808</v>
      </c>
    </row>
    <row r="86" spans="1:14" ht="26.25" hidden="1">
      <c r="A86" s="145">
        <v>12</v>
      </c>
      <c r="B86" s="372" t="s">
        <v>594</v>
      </c>
      <c r="C86" s="145">
        <v>999000</v>
      </c>
      <c r="D86" s="159" t="s">
        <v>461</v>
      </c>
      <c r="E86" s="159"/>
      <c r="F86" s="160"/>
      <c r="G86" s="160"/>
      <c r="H86" s="160"/>
      <c r="I86" s="160"/>
      <c r="J86" s="160">
        <v>6150</v>
      </c>
      <c r="K86" s="160"/>
      <c r="L86" s="160">
        <v>155</v>
      </c>
      <c r="M86" s="160"/>
      <c r="N86" s="161">
        <f t="shared" si="4"/>
        <v>6305</v>
      </c>
    </row>
    <row r="87" spans="1:14" ht="26.25" hidden="1">
      <c r="A87" s="145">
        <v>13</v>
      </c>
      <c r="B87" s="372" t="s">
        <v>595</v>
      </c>
      <c r="C87" s="145">
        <v>999000</v>
      </c>
      <c r="D87" s="160" t="s">
        <v>484</v>
      </c>
      <c r="E87" s="160"/>
      <c r="F87" s="160"/>
      <c r="G87" s="160"/>
      <c r="H87" s="160"/>
      <c r="I87" s="159"/>
      <c r="J87" s="160"/>
      <c r="K87" s="160">
        <v>78</v>
      </c>
      <c r="L87" s="160"/>
      <c r="M87" s="160"/>
      <c r="N87" s="161">
        <f t="shared" si="4"/>
        <v>78</v>
      </c>
    </row>
    <row r="88" spans="1:14" ht="26.25" hidden="1">
      <c r="A88" s="145">
        <v>14</v>
      </c>
      <c r="B88" s="372" t="s">
        <v>596</v>
      </c>
      <c r="C88" s="145">
        <v>999000</v>
      </c>
      <c r="D88" s="160" t="s">
        <v>49</v>
      </c>
      <c r="E88" s="160"/>
      <c r="F88" s="160"/>
      <c r="G88" s="160"/>
      <c r="H88" s="160"/>
      <c r="I88" s="159"/>
      <c r="J88" s="160"/>
      <c r="K88" s="160">
        <v>4565</v>
      </c>
      <c r="L88" s="160">
        <v>749</v>
      </c>
      <c r="M88" s="160"/>
      <c r="N88" s="161">
        <f t="shared" si="4"/>
        <v>5314</v>
      </c>
    </row>
    <row r="89" spans="1:14" ht="26.25" hidden="1">
      <c r="A89" s="145">
        <v>15</v>
      </c>
      <c r="B89" s="372" t="s">
        <v>597</v>
      </c>
      <c r="C89" s="145">
        <v>999000</v>
      </c>
      <c r="D89" s="160" t="s">
        <v>270</v>
      </c>
      <c r="E89" s="160"/>
      <c r="F89" s="160"/>
      <c r="G89" s="160"/>
      <c r="H89" s="160"/>
      <c r="I89" s="159"/>
      <c r="J89" s="160"/>
      <c r="K89" s="160">
        <v>100</v>
      </c>
      <c r="L89" s="160"/>
      <c r="M89" s="160"/>
      <c r="N89" s="161">
        <f t="shared" si="4"/>
        <v>100</v>
      </c>
    </row>
    <row r="90" spans="1:14" ht="26.25" hidden="1">
      <c r="A90" s="145">
        <v>16</v>
      </c>
      <c r="B90" s="372" t="s">
        <v>598</v>
      </c>
      <c r="C90" s="145">
        <v>999000</v>
      </c>
      <c r="D90" s="160" t="s">
        <v>460</v>
      </c>
      <c r="E90" s="160"/>
      <c r="F90" s="160"/>
      <c r="G90" s="160"/>
      <c r="H90" s="160"/>
      <c r="I90" s="159"/>
      <c r="J90" s="160"/>
      <c r="K90" s="160"/>
      <c r="L90" s="160">
        <v>68580</v>
      </c>
      <c r="M90" s="160"/>
      <c r="N90" s="161">
        <f t="shared" si="4"/>
        <v>68580</v>
      </c>
    </row>
    <row r="91" spans="1:14" ht="26.25" hidden="1">
      <c r="A91" s="145">
        <v>17</v>
      </c>
      <c r="B91" s="372" t="s">
        <v>596</v>
      </c>
      <c r="C91" s="145">
        <v>999000</v>
      </c>
      <c r="D91" s="160" t="s">
        <v>272</v>
      </c>
      <c r="E91" s="160"/>
      <c r="F91" s="160"/>
      <c r="G91" s="160"/>
      <c r="H91" s="160"/>
      <c r="I91" s="159"/>
      <c r="J91" s="160"/>
      <c r="K91" s="160">
        <v>138</v>
      </c>
      <c r="L91" s="160"/>
      <c r="M91" s="160"/>
      <c r="N91" s="161">
        <f t="shared" si="4"/>
        <v>138</v>
      </c>
    </row>
    <row r="92" spans="1:14" ht="26.25" hidden="1">
      <c r="A92" s="145">
        <v>18</v>
      </c>
      <c r="B92" s="372" t="s">
        <v>599</v>
      </c>
      <c r="C92" s="145">
        <v>562912</v>
      </c>
      <c r="D92" s="160" t="s">
        <v>435</v>
      </c>
      <c r="E92" s="160"/>
      <c r="F92" s="160"/>
      <c r="G92" s="160"/>
      <c r="H92" s="160"/>
      <c r="I92" s="159"/>
      <c r="J92" s="160">
        <v>34</v>
      </c>
      <c r="K92" s="160"/>
      <c r="L92" s="160"/>
      <c r="M92" s="160"/>
      <c r="N92" s="161">
        <f t="shared" si="4"/>
        <v>34</v>
      </c>
    </row>
    <row r="93" spans="1:14" ht="26.25" hidden="1">
      <c r="A93" s="145">
        <v>19</v>
      </c>
      <c r="B93" s="372" t="s">
        <v>600</v>
      </c>
      <c r="C93" s="145">
        <v>562913</v>
      </c>
      <c r="D93" s="160" t="s">
        <v>436</v>
      </c>
      <c r="E93" s="160"/>
      <c r="F93" s="160"/>
      <c r="G93" s="160"/>
      <c r="H93" s="160"/>
      <c r="I93" s="159"/>
      <c r="J93" s="160"/>
      <c r="K93" s="160"/>
      <c r="L93" s="160"/>
      <c r="M93" s="160"/>
      <c r="N93" s="161">
        <f t="shared" si="4"/>
        <v>0</v>
      </c>
    </row>
    <row r="94" spans="1:14" ht="26.25" hidden="1">
      <c r="A94" s="145">
        <v>20</v>
      </c>
      <c r="B94" s="372" t="s">
        <v>601</v>
      </c>
      <c r="C94" s="145">
        <v>889924</v>
      </c>
      <c r="D94" s="160" t="s">
        <v>273</v>
      </c>
      <c r="E94" s="160"/>
      <c r="F94" s="160"/>
      <c r="G94" s="160"/>
      <c r="H94" s="160"/>
      <c r="I94" s="159"/>
      <c r="J94" s="160">
        <v>233</v>
      </c>
      <c r="K94" s="160"/>
      <c r="L94" s="160">
        <v>2370</v>
      </c>
      <c r="M94" s="160"/>
      <c r="N94" s="161">
        <f>SUM(E94:M94)</f>
        <v>2603</v>
      </c>
    </row>
    <row r="95" spans="1:14" ht="26.25" hidden="1">
      <c r="A95" s="145">
        <v>21</v>
      </c>
      <c r="B95" s="372" t="s">
        <v>602</v>
      </c>
      <c r="C95" s="145">
        <v>999000</v>
      </c>
      <c r="D95" s="160" t="s">
        <v>521</v>
      </c>
      <c r="E95" s="160"/>
      <c r="F95" s="160"/>
      <c r="G95" s="160"/>
      <c r="H95" s="160"/>
      <c r="I95" s="159"/>
      <c r="J95" s="160">
        <v>441</v>
      </c>
      <c r="K95" s="160"/>
      <c r="L95" s="160"/>
      <c r="M95" s="160"/>
      <c r="N95" s="161">
        <f>SUM(E95:M95)</f>
        <v>441</v>
      </c>
    </row>
    <row r="96" spans="1:14" ht="26.25" hidden="1">
      <c r="A96" s="145">
        <v>22</v>
      </c>
      <c r="B96" s="372" t="s">
        <v>603</v>
      </c>
      <c r="C96" s="145">
        <v>999000</v>
      </c>
      <c r="D96" s="160" t="s">
        <v>522</v>
      </c>
      <c r="E96" s="160">
        <v>43612</v>
      </c>
      <c r="F96" s="160"/>
      <c r="G96" s="160">
        <v>2465</v>
      </c>
      <c r="H96" s="160"/>
      <c r="I96" s="159"/>
      <c r="J96" s="160">
        <v>525</v>
      </c>
      <c r="K96" s="160"/>
      <c r="L96" s="160"/>
      <c r="M96" s="160"/>
      <c r="N96" s="161">
        <f>SUM(E96:M96)</f>
        <v>46602</v>
      </c>
    </row>
    <row r="97" spans="1:14" ht="26.25" hidden="1">
      <c r="A97" s="145">
        <v>23</v>
      </c>
      <c r="B97" s="145">
        <v>104051</v>
      </c>
      <c r="C97" s="145">
        <v>999000</v>
      </c>
      <c r="D97" s="160" t="s">
        <v>300</v>
      </c>
      <c r="E97" s="160"/>
      <c r="F97" s="160"/>
      <c r="G97" s="160"/>
      <c r="H97" s="160"/>
      <c r="I97" s="159"/>
      <c r="J97" s="160"/>
      <c r="K97" s="160">
        <v>30</v>
      </c>
      <c r="L97" s="160"/>
      <c r="M97" s="160"/>
      <c r="N97" s="161">
        <v>30</v>
      </c>
    </row>
    <row r="98" spans="1:14" ht="26.25" hidden="1">
      <c r="A98" s="145">
        <v>24</v>
      </c>
      <c r="B98" s="145">
        <v>900060</v>
      </c>
      <c r="C98" s="145">
        <v>999000</v>
      </c>
      <c r="D98" s="160" t="s">
        <v>604</v>
      </c>
      <c r="E98" s="160"/>
      <c r="F98" s="160"/>
      <c r="G98" s="160"/>
      <c r="H98" s="160"/>
      <c r="I98" s="159"/>
      <c r="J98" s="160">
        <v>341</v>
      </c>
      <c r="K98" s="160"/>
      <c r="L98" s="160"/>
      <c r="M98" s="160">
        <v>44183</v>
      </c>
      <c r="N98" s="161">
        <v>44524</v>
      </c>
    </row>
    <row r="99" spans="1:14" ht="25.5" hidden="1">
      <c r="A99" s="134" t="s">
        <v>188</v>
      </c>
      <c r="B99" s="134"/>
      <c r="C99" s="134"/>
      <c r="D99" s="162"/>
      <c r="E99" s="161">
        <f>SUM(E75:E96)</f>
        <v>46805</v>
      </c>
      <c r="F99" s="161">
        <f>SUM(F75:F96)</f>
        <v>0</v>
      </c>
      <c r="G99" s="161">
        <f>SUM(G75:G96)</f>
        <v>2465</v>
      </c>
      <c r="H99" s="161">
        <f>SUM(H75:H96)</f>
        <v>67877</v>
      </c>
      <c r="I99" s="161">
        <f>SUM(I75:I96)</f>
        <v>10219</v>
      </c>
      <c r="J99" s="161">
        <v>39204</v>
      </c>
      <c r="K99" s="161">
        <v>4911</v>
      </c>
      <c r="L99" s="161">
        <v>69695</v>
      </c>
      <c r="M99" s="161">
        <v>44183</v>
      </c>
      <c r="N99" s="161">
        <v>285359</v>
      </c>
    </row>
    <row r="100" ht="12.75" hidden="1"/>
  </sheetData>
  <sheetProtection/>
  <mergeCells count="12">
    <mergeCell ref="A36:N36"/>
    <mergeCell ref="A37:A38"/>
    <mergeCell ref="A70:N70"/>
    <mergeCell ref="A71:N71"/>
    <mergeCell ref="A72:N72"/>
    <mergeCell ref="A73:A74"/>
    <mergeCell ref="A1:N1"/>
    <mergeCell ref="A2:N2"/>
    <mergeCell ref="A3:N3"/>
    <mergeCell ref="A4:A5"/>
    <mergeCell ref="A34:N34"/>
    <mergeCell ref="A35:N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2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10" zoomScaleSheetLayoutView="10" zoomScalePageLayoutView="0" workbookViewId="0" topLeftCell="A1">
      <selection activeCell="V22" sqref="V22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30.625" style="27" customWidth="1"/>
    <col min="11" max="11" width="22.875" style="27" customWidth="1"/>
    <col min="12" max="12" width="38.75390625" style="27" hidden="1" customWidth="1"/>
    <col min="13" max="13" width="21.75390625" style="27" hidden="1" customWidth="1"/>
    <col min="14" max="14" width="3.12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04.375" style="13" customWidth="1"/>
    <col min="24" max="24" width="69.75390625" style="13" customWidth="1"/>
    <col min="25" max="25" width="0.875" style="13" customWidth="1"/>
    <col min="26" max="16384" width="35.375" style="13" customWidth="1"/>
  </cols>
  <sheetData>
    <row r="1" spans="1:25" ht="15.75">
      <c r="A1" s="403" t="s">
        <v>527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675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515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416">
        <v>2012</v>
      </c>
      <c r="E6" s="416"/>
      <c r="F6" s="416">
        <v>2013</v>
      </c>
      <c r="G6" s="416"/>
      <c r="H6" s="416">
        <v>2014</v>
      </c>
      <c r="I6" s="416"/>
      <c r="J6" s="416">
        <v>2014</v>
      </c>
      <c r="K6" s="416"/>
      <c r="L6" s="416">
        <v>2014</v>
      </c>
      <c r="M6" s="416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417" t="s">
        <v>566</v>
      </c>
      <c r="X6" s="112"/>
      <c r="Y6" s="113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676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18"/>
      <c r="X7" s="28"/>
      <c r="Y7" s="29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/>
      <c r="K8" s="61"/>
      <c r="L8" s="30"/>
      <c r="M8" s="30"/>
      <c r="N8" s="98"/>
      <c r="O8" s="426" t="s">
        <v>282</v>
      </c>
      <c r="P8" s="427" t="s">
        <v>256</v>
      </c>
      <c r="Q8" s="428"/>
      <c r="R8" s="428"/>
      <c r="S8" s="428"/>
      <c r="T8" s="429"/>
      <c r="U8" s="100" t="s">
        <v>257</v>
      </c>
      <c r="V8" s="100" t="s">
        <v>258</v>
      </c>
      <c r="W8" s="102" t="s">
        <v>333</v>
      </c>
      <c r="X8" s="28"/>
      <c r="Y8" s="29"/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0" t="s">
        <v>564</v>
      </c>
      <c r="Y9" s="30" t="s">
        <v>687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14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>
        <v>15</v>
      </c>
      <c r="E11" s="32"/>
      <c r="F11" s="32">
        <v>300</v>
      </c>
      <c r="G11" s="32"/>
      <c r="H11" s="32">
        <v>300</v>
      </c>
      <c r="I11" s="32"/>
      <c r="J11" s="17">
        <v>300</v>
      </c>
      <c r="K11" s="17"/>
      <c r="L11" s="17">
        <v>53</v>
      </c>
      <c r="M11" s="17"/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>
        <v>28472</v>
      </c>
      <c r="V11" s="32">
        <v>25292</v>
      </c>
      <c r="W11" s="32">
        <v>24017</v>
      </c>
      <c r="X11" s="32">
        <v>25018</v>
      </c>
      <c r="Y11" s="32">
        <v>12457</v>
      </c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/>
      <c r="E12" s="32"/>
      <c r="F12" s="32">
        <v>189</v>
      </c>
      <c r="G12" s="32"/>
      <c r="H12" s="32">
        <v>188</v>
      </c>
      <c r="I12" s="32"/>
      <c r="J12" s="16">
        <v>188</v>
      </c>
      <c r="K12" s="16"/>
      <c r="L12" s="16">
        <v>227</v>
      </c>
      <c r="M12" s="16"/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>
        <v>6917</v>
      </c>
      <c r="V12" s="32">
        <v>6601</v>
      </c>
      <c r="W12" s="32">
        <v>6342</v>
      </c>
      <c r="X12" s="33">
        <v>6509</v>
      </c>
      <c r="Y12" s="33">
        <v>3067</v>
      </c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/>
      <c r="E13" s="32"/>
      <c r="F13" s="32"/>
      <c r="G13" s="32"/>
      <c r="H13" s="32"/>
      <c r="I13" s="32"/>
      <c r="J13" s="16"/>
      <c r="K13" s="16"/>
      <c r="L13" s="16"/>
      <c r="M13" s="16"/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>
        <v>16943</v>
      </c>
      <c r="V13" s="32">
        <v>12773</v>
      </c>
      <c r="W13" s="32">
        <v>13546</v>
      </c>
      <c r="X13" s="33">
        <v>13629</v>
      </c>
      <c r="Y13" s="33">
        <v>5874</v>
      </c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/>
      <c r="K14" s="17"/>
      <c r="L14" s="17"/>
      <c r="M14" s="17"/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>
        <v>50794</v>
      </c>
      <c r="V14" s="32">
        <v>47371</v>
      </c>
      <c r="W14" s="32">
        <v>28664</v>
      </c>
      <c r="X14" s="33">
        <v>28664</v>
      </c>
      <c r="Y14" s="33">
        <v>11584</v>
      </c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/>
      <c r="F15" s="32">
        <v>89458</v>
      </c>
      <c r="G15" s="32"/>
      <c r="H15" s="32">
        <v>71645</v>
      </c>
      <c r="I15" s="32"/>
      <c r="J15" s="17">
        <v>72017</v>
      </c>
      <c r="K15" s="17"/>
      <c r="L15" s="17">
        <v>33712</v>
      </c>
      <c r="M15" s="17"/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>
        <v>150</v>
      </c>
      <c r="V15" s="32"/>
      <c r="W15" s="32"/>
      <c r="X15" s="33"/>
      <c r="Y15" s="33"/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/>
      <c r="E16" s="32"/>
      <c r="F16" s="32"/>
      <c r="G16" s="32"/>
      <c r="H16" s="32"/>
      <c r="I16" s="32"/>
      <c r="J16" s="16">
        <v>879</v>
      </c>
      <c r="K16" s="16"/>
      <c r="L16" s="16">
        <v>879</v>
      </c>
      <c r="M16" s="16"/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/>
      <c r="F17" s="32">
        <v>6595</v>
      </c>
      <c r="G17" s="32"/>
      <c r="H17" s="32">
        <v>436</v>
      </c>
      <c r="I17" s="32"/>
      <c r="J17" s="16">
        <v>436</v>
      </c>
      <c r="K17" s="16"/>
      <c r="L17" s="16"/>
      <c r="M17" s="16"/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>
        <v>620</v>
      </c>
      <c r="V17" s="32"/>
      <c r="W17" s="32"/>
      <c r="X17" s="36"/>
      <c r="Y17" s="36"/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/>
      <c r="K18" s="16"/>
      <c r="L18" s="16"/>
      <c r="M18" s="16"/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34"/>
      <c r="E19" s="34"/>
      <c r="F19" s="55"/>
      <c r="G19" s="55"/>
      <c r="H19" s="34"/>
      <c r="I19" s="34"/>
      <c r="J19" s="510"/>
      <c r="K19" s="510"/>
      <c r="L19" s="510"/>
      <c r="M19" s="510"/>
      <c r="N19" s="21"/>
      <c r="O19" s="441" t="s">
        <v>140</v>
      </c>
      <c r="P19" s="442"/>
      <c r="Q19" s="442"/>
      <c r="R19" s="442"/>
      <c r="S19" s="442"/>
      <c r="T19" s="442"/>
      <c r="U19" s="32"/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34"/>
      <c r="E20" s="34"/>
      <c r="F20" s="55"/>
      <c r="G20" s="55"/>
      <c r="H20" s="34"/>
      <c r="I20" s="34"/>
      <c r="J20" s="510"/>
      <c r="K20" s="510"/>
      <c r="L20" s="510"/>
      <c r="M20" s="510"/>
      <c r="N20" s="21"/>
      <c r="O20" s="441" t="s">
        <v>141</v>
      </c>
      <c r="P20" s="442"/>
      <c r="Q20" s="442"/>
      <c r="R20" s="442"/>
      <c r="S20" s="442"/>
      <c r="T20" s="442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37"/>
      <c r="V24" s="54"/>
      <c r="W24" s="37"/>
      <c r="X24" s="38"/>
      <c r="Y24" s="37"/>
    </row>
    <row r="25" spans="1:26" s="24" customFormat="1" ht="120.75" customHeight="1">
      <c r="A25" s="448" t="s">
        <v>157</v>
      </c>
      <c r="B25" s="449"/>
      <c r="C25" s="450"/>
      <c r="D25" s="35">
        <v>15</v>
      </c>
      <c r="E25" s="35">
        <v>0</v>
      </c>
      <c r="F25" s="35">
        <v>96542</v>
      </c>
      <c r="G25" s="35">
        <v>0</v>
      </c>
      <c r="H25" s="35">
        <v>72569</v>
      </c>
      <c r="I25" s="35">
        <v>0</v>
      </c>
      <c r="J25" s="23">
        <f>SUM(J11:J18)</f>
        <v>73820</v>
      </c>
      <c r="K25" s="23">
        <f>SUM(K11:K18)</f>
        <v>0</v>
      </c>
      <c r="L25" s="23">
        <f>SUM(L11:L18)</f>
        <v>34871</v>
      </c>
      <c r="M25" s="23">
        <f>SUM(M11:M18)</f>
        <v>0</v>
      </c>
      <c r="N25" s="23"/>
      <c r="O25" s="451" t="s">
        <v>143</v>
      </c>
      <c r="P25" s="451"/>
      <c r="Q25" s="451"/>
      <c r="R25" s="451"/>
      <c r="S25" s="451"/>
      <c r="T25" s="451"/>
      <c r="U25" s="452">
        <v>103896</v>
      </c>
      <c r="V25" s="452">
        <v>92037</v>
      </c>
      <c r="W25" s="452">
        <v>72569</v>
      </c>
      <c r="X25" s="452">
        <v>73820</v>
      </c>
      <c r="Y25" s="452">
        <v>32982</v>
      </c>
      <c r="Z25" s="345"/>
    </row>
    <row r="26" spans="1:27" ht="137.25" customHeight="1">
      <c r="A26" s="453" t="s">
        <v>154</v>
      </c>
      <c r="B26" s="453"/>
      <c r="C26" s="453"/>
      <c r="D26" s="452">
        <v>15</v>
      </c>
      <c r="E26" s="452"/>
      <c r="F26" s="452">
        <v>96542</v>
      </c>
      <c r="G26" s="452"/>
      <c r="H26" s="452">
        <v>72569</v>
      </c>
      <c r="I26" s="452"/>
      <c r="J26" s="454">
        <f>J25+K25</f>
        <v>73820</v>
      </c>
      <c r="K26" s="454"/>
      <c r="L26" s="454">
        <f>L25+M25</f>
        <v>34871</v>
      </c>
      <c r="M26" s="454"/>
      <c r="N26" s="62"/>
      <c r="O26" s="451"/>
      <c r="P26" s="451"/>
      <c r="Q26" s="451"/>
      <c r="R26" s="451"/>
      <c r="S26" s="451"/>
      <c r="T26" s="451"/>
      <c r="U26" s="452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39">
        <v>103261</v>
      </c>
      <c r="E27" s="44">
        <v>620</v>
      </c>
      <c r="F27" s="56">
        <v>0</v>
      </c>
      <c r="G27" s="39">
        <v>0</v>
      </c>
      <c r="H27" s="39"/>
      <c r="I27" s="39">
        <v>0</v>
      </c>
      <c r="J27" s="458"/>
      <c r="K27" s="458"/>
      <c r="L27" s="458"/>
      <c r="M27" s="458"/>
      <c r="N27" s="60"/>
      <c r="O27" s="459" t="s">
        <v>144</v>
      </c>
      <c r="P27" s="459"/>
      <c r="Q27" s="459"/>
      <c r="R27" s="459"/>
      <c r="S27" s="459"/>
      <c r="T27" s="459"/>
      <c r="U27" s="39">
        <v>103276</v>
      </c>
      <c r="V27" s="39">
        <v>92037</v>
      </c>
      <c r="W27" s="39"/>
      <c r="X27" s="39"/>
      <c r="Y27" s="39"/>
      <c r="Z27" s="40"/>
    </row>
    <row r="28" spans="1:26" s="41" customFormat="1" ht="94.5" customHeight="1">
      <c r="A28" s="460" t="s">
        <v>146</v>
      </c>
      <c r="B28" s="461"/>
      <c r="C28" s="462"/>
      <c r="D28" s="463">
        <v>103881</v>
      </c>
      <c r="E28" s="463"/>
      <c r="F28" s="463">
        <v>0</v>
      </c>
      <c r="G28" s="463"/>
      <c r="H28" s="463"/>
      <c r="I28" s="463"/>
      <c r="J28" s="458">
        <f>X28-K25</f>
        <v>0</v>
      </c>
      <c r="K28" s="458"/>
      <c r="L28" s="458">
        <f>Z28-M25</f>
        <v>0</v>
      </c>
      <c r="M28" s="458"/>
      <c r="N28" s="60"/>
      <c r="O28" s="459" t="s">
        <v>145</v>
      </c>
      <c r="P28" s="459"/>
      <c r="Q28" s="459"/>
      <c r="R28" s="459"/>
      <c r="S28" s="459"/>
      <c r="T28" s="459"/>
      <c r="U28" s="39">
        <v>620</v>
      </c>
      <c r="V28" s="39"/>
      <c r="W28" s="39"/>
      <c r="X28" s="39"/>
      <c r="Y28" s="39"/>
      <c r="Z28" s="40"/>
    </row>
    <row r="29" spans="1:26" s="41" customFormat="1" ht="123" customHeight="1">
      <c r="A29" s="460"/>
      <c r="B29" s="461"/>
      <c r="C29" s="462"/>
      <c r="D29" s="463"/>
      <c r="E29" s="463"/>
      <c r="F29" s="463"/>
      <c r="G29" s="463"/>
      <c r="H29" s="463"/>
      <c r="I29" s="463"/>
      <c r="J29" s="458">
        <f>J27+J28</f>
        <v>0</v>
      </c>
      <c r="K29" s="458"/>
      <c r="L29" s="458">
        <f>L27+L28</f>
        <v>0</v>
      </c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463"/>
      <c r="E30" s="463"/>
      <c r="F30" s="463"/>
      <c r="G30" s="463"/>
      <c r="H30" s="458"/>
      <c r="I30" s="458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43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463"/>
      <c r="E31" s="463"/>
      <c r="F31" s="463"/>
      <c r="G31" s="463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43"/>
      <c r="V31" s="52"/>
      <c r="W31" s="39"/>
      <c r="X31" s="463"/>
      <c r="Y31" s="463"/>
      <c r="Z31" s="40"/>
    </row>
    <row r="32" spans="1:26" s="41" customFormat="1" ht="84.75" customHeight="1">
      <c r="A32" s="465" t="s">
        <v>148</v>
      </c>
      <c r="B32" s="465"/>
      <c r="C32" s="465"/>
      <c r="D32" s="463"/>
      <c r="E32" s="463"/>
      <c r="F32" s="463"/>
      <c r="G32" s="463"/>
      <c r="H32" s="458"/>
      <c r="I32" s="458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346" t="s">
        <v>518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7">
    <mergeCell ref="X31:Y31"/>
    <mergeCell ref="A32:C32"/>
    <mergeCell ref="D32:E32"/>
    <mergeCell ref="F32:G32"/>
    <mergeCell ref="H32:I32"/>
    <mergeCell ref="J32:K32"/>
    <mergeCell ref="L32:M32"/>
    <mergeCell ref="O32:T32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L29:M29"/>
    <mergeCell ref="O29:T29"/>
    <mergeCell ref="A27:C27"/>
    <mergeCell ref="J27:K27"/>
    <mergeCell ref="L27:M27"/>
    <mergeCell ref="O27:T27"/>
    <mergeCell ref="A28:C28"/>
    <mergeCell ref="D28:E28"/>
    <mergeCell ref="F28:G28"/>
    <mergeCell ref="H28:I28"/>
    <mergeCell ref="J28:K28"/>
    <mergeCell ref="L28:M28"/>
    <mergeCell ref="U25:U26"/>
    <mergeCell ref="V25:V26"/>
    <mergeCell ref="W25:W26"/>
    <mergeCell ref="X25:X26"/>
    <mergeCell ref="Y25:Y26"/>
    <mergeCell ref="A26:C26"/>
    <mergeCell ref="D26:E26"/>
    <mergeCell ref="F26:G26"/>
    <mergeCell ref="H26:I26"/>
    <mergeCell ref="J26:K26"/>
    <mergeCell ref="O21:T21"/>
    <mergeCell ref="O22:T22"/>
    <mergeCell ref="O23:T23"/>
    <mergeCell ref="O24:T24"/>
    <mergeCell ref="A25:C25"/>
    <mergeCell ref="O25:T26"/>
    <mergeCell ref="L26:M26"/>
    <mergeCell ref="B19:C19"/>
    <mergeCell ref="J19:J20"/>
    <mergeCell ref="K19:K20"/>
    <mergeCell ref="L19:L20"/>
    <mergeCell ref="M19:M20"/>
    <mergeCell ref="O19:T19"/>
    <mergeCell ref="B20:C20"/>
    <mergeCell ref="O20:T20"/>
    <mergeCell ref="B16:C16"/>
    <mergeCell ref="P16:T16"/>
    <mergeCell ref="B17:C17"/>
    <mergeCell ref="P17:T17"/>
    <mergeCell ref="B18:C18"/>
    <mergeCell ref="P18:T18"/>
    <mergeCell ref="B13:C13"/>
    <mergeCell ref="P13:T13"/>
    <mergeCell ref="B14:C14"/>
    <mergeCell ref="P14:T14"/>
    <mergeCell ref="B15:C15"/>
    <mergeCell ref="P15:T15"/>
    <mergeCell ref="U9:U10"/>
    <mergeCell ref="V9:V10"/>
    <mergeCell ref="W9:W10"/>
    <mergeCell ref="B11:C11"/>
    <mergeCell ref="P11:T11"/>
    <mergeCell ref="B12:C12"/>
    <mergeCell ref="P12:T12"/>
    <mergeCell ref="I9:I10"/>
    <mergeCell ref="J9:J10"/>
    <mergeCell ref="K9:K10"/>
    <mergeCell ref="L9:L10"/>
    <mergeCell ref="M9:M10"/>
    <mergeCell ref="P9:T10"/>
    <mergeCell ref="A8:A10"/>
    <mergeCell ref="B8:C8"/>
    <mergeCell ref="O8:O10"/>
    <mergeCell ref="P8:T8"/>
    <mergeCell ref="B9:C10"/>
    <mergeCell ref="D9:D10"/>
    <mergeCell ref="E9:E10"/>
    <mergeCell ref="F9:F10"/>
    <mergeCell ref="G9:G10"/>
    <mergeCell ref="H9:H10"/>
    <mergeCell ref="V6:V7"/>
    <mergeCell ref="W6:W7"/>
    <mergeCell ref="D7:E7"/>
    <mergeCell ref="F7:G7"/>
    <mergeCell ref="H7:I7"/>
    <mergeCell ref="J7:K7"/>
    <mergeCell ref="L7:M7"/>
    <mergeCell ref="A1:W2"/>
    <mergeCell ref="A3:Y3"/>
    <mergeCell ref="A4:Y4"/>
    <mergeCell ref="A5:Y5"/>
    <mergeCell ref="D6:E6"/>
    <mergeCell ref="F6:G6"/>
    <mergeCell ref="H6:I6"/>
    <mergeCell ref="J6:K6"/>
    <mergeCell ref="L6:M6"/>
    <mergeCell ref="U6:U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78"/>
  <sheetViews>
    <sheetView view="pageBreakPreview" zoomScale="17" zoomScaleSheetLayoutView="17" zoomScalePageLayoutView="0" workbookViewId="0" topLeftCell="A1">
      <pane xSplit="3" ySplit="9" topLeftCell="D43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L2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41.00390625" style="7" bestFit="1" customWidth="1"/>
    <col min="8" max="8" width="46.75390625" style="7" bestFit="1" customWidth="1"/>
    <col min="9" max="9" width="34.00390625" style="7" bestFit="1" customWidth="1"/>
    <col min="10" max="10" width="0.37109375" style="7" customWidth="1"/>
    <col min="11" max="11" width="46.75390625" style="7" hidden="1" customWidth="1"/>
    <col min="12" max="12" width="34.00390625" style="7" hidden="1" customWidth="1"/>
    <col min="13" max="16384" width="9.125" style="7" customWidth="1"/>
  </cols>
  <sheetData>
    <row r="1" spans="1:12" ht="27.75">
      <c r="A1" s="475" t="s">
        <v>711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33">
      <c r="A2" s="466" t="s">
        <v>675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ht="75" customHeight="1">
      <c r="A3" s="469" t="s">
        <v>576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</row>
    <row r="4" spans="1:12" ht="20.25">
      <c r="A4" s="472" t="s">
        <v>97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4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253</v>
      </c>
      <c r="H5" s="181" t="s">
        <v>254</v>
      </c>
      <c r="I5" s="181" t="s">
        <v>255</v>
      </c>
      <c r="J5" s="181" t="s">
        <v>256</v>
      </c>
      <c r="K5" s="181" t="s">
        <v>257</v>
      </c>
      <c r="L5" s="181" t="s">
        <v>258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567</v>
      </c>
      <c r="H7" s="478"/>
      <c r="I7" s="478"/>
      <c r="J7" s="478" t="s">
        <v>573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>
        <v>300</v>
      </c>
      <c r="E10" s="169"/>
      <c r="F10" s="169">
        <v>300</v>
      </c>
      <c r="G10" s="169">
        <v>300</v>
      </c>
      <c r="H10" s="169"/>
      <c r="I10" s="169">
        <v>300</v>
      </c>
      <c r="J10" s="169">
        <v>53</v>
      </c>
      <c r="K10" s="169"/>
      <c r="L10" s="169">
        <v>53</v>
      </c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>
        <v>300</v>
      </c>
      <c r="E11" s="179"/>
      <c r="F11" s="179">
        <v>300</v>
      </c>
      <c r="G11" s="179">
        <v>300</v>
      </c>
      <c r="H11" s="179"/>
      <c r="I11" s="179">
        <v>300</v>
      </c>
      <c r="J11" s="179">
        <v>53</v>
      </c>
      <c r="K11" s="179"/>
      <c r="L11" s="179">
        <v>53</v>
      </c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>
        <v>188</v>
      </c>
      <c r="E18" s="169"/>
      <c r="F18" s="169">
        <v>188</v>
      </c>
      <c r="G18" s="169">
        <v>188</v>
      </c>
      <c r="H18" s="169"/>
      <c r="I18" s="169">
        <v>188</v>
      </c>
      <c r="J18" s="169">
        <v>227</v>
      </c>
      <c r="K18" s="169"/>
      <c r="L18" s="169">
        <v>227</v>
      </c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/>
      <c r="E19" s="179"/>
      <c r="F19" s="179"/>
      <c r="G19" s="179"/>
      <c r="H19" s="179"/>
      <c r="I19" s="179"/>
      <c r="J19" s="179">
        <v>198</v>
      </c>
      <c r="K19" s="179"/>
      <c r="L19" s="179">
        <v>198</v>
      </c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>
        <v>169</v>
      </c>
      <c r="E20" s="179"/>
      <c r="F20" s="179">
        <v>169</v>
      </c>
      <c r="G20" s="179">
        <v>169</v>
      </c>
      <c r="H20" s="179"/>
      <c r="I20" s="179">
        <v>169</v>
      </c>
      <c r="J20" s="179">
        <v>28</v>
      </c>
      <c r="K20" s="179"/>
      <c r="L20" s="179">
        <v>28</v>
      </c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>
        <v>19</v>
      </c>
      <c r="E22" s="179"/>
      <c r="F22" s="179">
        <v>19</v>
      </c>
      <c r="G22" s="179">
        <v>19</v>
      </c>
      <c r="H22" s="179"/>
      <c r="I22" s="179">
        <v>19</v>
      </c>
      <c r="J22" s="179">
        <v>1</v>
      </c>
      <c r="K22" s="179"/>
      <c r="L22" s="179">
        <v>1</v>
      </c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s="164" customFormat="1" ht="55.5" customHeight="1">
      <c r="A26" s="170">
        <v>17</v>
      </c>
      <c r="B26" s="171" t="s">
        <v>397</v>
      </c>
      <c r="C26" s="174" t="s">
        <v>467</v>
      </c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s="259" customFormat="1" ht="55.5" customHeight="1">
      <c r="A27" s="170">
        <v>18</v>
      </c>
      <c r="B27" s="171" t="s">
        <v>398</v>
      </c>
      <c r="C27" s="174" t="s">
        <v>468</v>
      </c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s="252" customFormat="1" ht="55.5" customHeight="1">
      <c r="A28" s="170">
        <v>19</v>
      </c>
      <c r="B28" s="171" t="s">
        <v>399</v>
      </c>
      <c r="C28" s="174" t="s">
        <v>469</v>
      </c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s="253" customFormat="1" ht="55.5" customHeight="1" thickBot="1">
      <c r="A29" s="170">
        <v>20</v>
      </c>
      <c r="B29" s="171" t="s">
        <v>400</v>
      </c>
      <c r="C29" s="174" t="s">
        <v>470</v>
      </c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257" customFormat="1" ht="55.5" customHeight="1" thickBot="1">
      <c r="A30" s="170">
        <v>21</v>
      </c>
      <c r="B30" s="171" t="s">
        <v>401</v>
      </c>
      <c r="C30" s="268" t="s">
        <v>471</v>
      </c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261" customFormat="1" ht="55.5" customHeight="1">
      <c r="A31" s="170">
        <v>22</v>
      </c>
      <c r="B31" s="171" t="s">
        <v>402</v>
      </c>
      <c r="C31" s="296" t="s">
        <v>472</v>
      </c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260" customFormat="1" ht="55.5" customHeight="1">
      <c r="A32" s="170">
        <v>23</v>
      </c>
      <c r="B32" s="171" t="s">
        <v>403</v>
      </c>
      <c r="C32" s="296" t="s">
        <v>276</v>
      </c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s="260" customFormat="1" ht="55.5" customHeight="1">
      <c r="A33" s="170">
        <v>24</v>
      </c>
      <c r="B33" s="171" t="s">
        <v>404</v>
      </c>
      <c r="C33" s="296" t="s">
        <v>473</v>
      </c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s="260" customFormat="1" ht="55.5" customHeight="1">
      <c r="A34" s="170">
        <v>25</v>
      </c>
      <c r="B34" s="171" t="s">
        <v>405</v>
      </c>
      <c r="C34" s="297" t="s">
        <v>474</v>
      </c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259" customFormat="1" ht="55.5" customHeight="1">
      <c r="A35" s="170">
        <v>26</v>
      </c>
      <c r="B35" s="171" t="s">
        <v>406</v>
      </c>
      <c r="C35" s="296" t="s">
        <v>475</v>
      </c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259" customFormat="1" ht="55.5" customHeight="1">
      <c r="A36" s="170">
        <v>27</v>
      </c>
      <c r="B36" s="171" t="s">
        <v>407</v>
      </c>
      <c r="C36" s="296" t="s">
        <v>476</v>
      </c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s="259" customFormat="1" ht="55.5" customHeight="1">
      <c r="A37" s="170">
        <v>28</v>
      </c>
      <c r="B37" s="171" t="s">
        <v>408</v>
      </c>
      <c r="C37" s="296" t="s">
        <v>477</v>
      </c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s="259" customFormat="1" ht="55.5" customHeight="1">
      <c r="A38" s="170">
        <v>29</v>
      </c>
      <c r="B38" s="171" t="s">
        <v>409</v>
      </c>
      <c r="C38" s="174" t="s">
        <v>478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s="259" customFormat="1" ht="55.5" customHeight="1">
      <c r="A39" s="170">
        <v>30</v>
      </c>
      <c r="B39" s="171" t="s">
        <v>410</v>
      </c>
      <c r="C39" s="174" t="s">
        <v>479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s="259" customFormat="1" ht="55.5" customHeight="1">
      <c r="A40" s="170">
        <v>31</v>
      </c>
      <c r="B40" s="171" t="s">
        <v>411</v>
      </c>
      <c r="C40" s="174" t="s">
        <v>480</v>
      </c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63" customFormat="1" ht="80.25" customHeight="1" thickBot="1">
      <c r="A45" s="251">
        <v>36</v>
      </c>
      <c r="B45" s="167" t="s">
        <v>343</v>
      </c>
      <c r="C45" s="294" t="s">
        <v>456</v>
      </c>
      <c r="D45" s="169">
        <v>71645</v>
      </c>
      <c r="E45" s="169"/>
      <c r="F45" s="169">
        <v>71645</v>
      </c>
      <c r="G45" s="169">
        <v>72017</v>
      </c>
      <c r="H45" s="169"/>
      <c r="I45" s="169">
        <v>72017</v>
      </c>
      <c r="J45" s="169">
        <v>33712</v>
      </c>
      <c r="K45" s="169"/>
      <c r="L45" s="169">
        <v>33712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/>
      <c r="E46" s="169"/>
      <c r="F46" s="169"/>
      <c r="G46" s="169">
        <v>879</v>
      </c>
      <c r="H46" s="169"/>
      <c r="I46" s="169">
        <v>879</v>
      </c>
      <c r="J46" s="169"/>
      <c r="K46" s="169"/>
      <c r="L46" s="169"/>
    </row>
    <row r="47" spans="1:12" s="259" customFormat="1" ht="55.5" customHeight="1">
      <c r="A47" s="170">
        <v>38</v>
      </c>
      <c r="B47" s="171" t="s">
        <v>415</v>
      </c>
      <c r="C47" s="263" t="s">
        <v>377</v>
      </c>
      <c r="D47" s="179"/>
      <c r="E47" s="179"/>
      <c r="F47" s="179"/>
      <c r="G47" s="179">
        <v>879</v>
      </c>
      <c r="H47" s="179"/>
      <c r="I47" s="179">
        <v>879</v>
      </c>
      <c r="J47" s="179">
        <v>879</v>
      </c>
      <c r="K47" s="179"/>
      <c r="L47" s="179">
        <v>879</v>
      </c>
    </row>
    <row r="48" spans="1:12" s="262" customFormat="1" ht="55.5" customHeight="1" thickBot="1">
      <c r="A48" s="170">
        <v>39</v>
      </c>
      <c r="B48" s="171" t="s">
        <v>416</v>
      </c>
      <c r="C48" s="263" t="s">
        <v>462</v>
      </c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>
        <v>0</v>
      </c>
      <c r="E50" s="169"/>
      <c r="F50" s="169">
        <v>0</v>
      </c>
      <c r="G50" s="169">
        <v>0</v>
      </c>
      <c r="H50" s="169"/>
      <c r="I50" s="169">
        <v>0</v>
      </c>
      <c r="J50" s="169">
        <v>0</v>
      </c>
      <c r="K50" s="169"/>
      <c r="L50" s="169">
        <v>0</v>
      </c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436</v>
      </c>
      <c r="E57" s="169"/>
      <c r="F57" s="169">
        <v>436</v>
      </c>
      <c r="G57" s="169">
        <v>436</v>
      </c>
      <c r="H57" s="169"/>
      <c r="I57" s="169">
        <v>436</v>
      </c>
      <c r="J57" s="169">
        <v>0</v>
      </c>
      <c r="K57" s="169"/>
      <c r="L57" s="169">
        <v>0</v>
      </c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436</v>
      </c>
      <c r="E58" s="179"/>
      <c r="F58" s="179">
        <v>436</v>
      </c>
      <c r="G58" s="179">
        <v>436</v>
      </c>
      <c r="H58" s="179"/>
      <c r="I58" s="179">
        <v>436</v>
      </c>
      <c r="J58" s="179">
        <v>0</v>
      </c>
      <c r="K58" s="179"/>
      <c r="L58" s="179">
        <v>0</v>
      </c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54" customFormat="1" ht="55.5" customHeight="1">
      <c r="A60" s="251">
        <v>51</v>
      </c>
      <c r="B60" s="266" t="s">
        <v>349</v>
      </c>
      <c r="C60" s="168" t="s">
        <v>350</v>
      </c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s="271" customFormat="1" ht="55.5" customHeight="1">
      <c r="A61" s="251">
        <v>52</v>
      </c>
      <c r="B61" s="266" t="s">
        <v>351</v>
      </c>
      <c r="C61" s="168" t="s">
        <v>352</v>
      </c>
      <c r="D61" s="169">
        <v>72569</v>
      </c>
      <c r="E61" s="169"/>
      <c r="F61" s="169">
        <v>72569</v>
      </c>
      <c r="G61" s="169">
        <v>73820</v>
      </c>
      <c r="H61" s="169"/>
      <c r="I61" s="169">
        <v>73820</v>
      </c>
      <c r="J61" s="169">
        <v>34871</v>
      </c>
      <c r="K61" s="169"/>
      <c r="L61" s="169">
        <v>34871</v>
      </c>
    </row>
    <row r="62" spans="1:6" s="262" customFormat="1" ht="42" customHeight="1" thickBot="1">
      <c r="A62" s="170"/>
      <c r="B62" s="171"/>
      <c r="C62" s="265"/>
      <c r="D62" s="179"/>
      <c r="E62" s="179"/>
      <c r="F62" s="179"/>
    </row>
    <row r="63" spans="1:6" s="257" customFormat="1" ht="42" customHeight="1" thickBot="1">
      <c r="A63" s="170"/>
      <c r="B63" s="173"/>
      <c r="C63" s="256"/>
      <c r="D63" s="179"/>
      <c r="E63" s="179"/>
      <c r="F63" s="179"/>
    </row>
    <row r="64" spans="1:6" s="166" customFormat="1" ht="42" customHeight="1" thickBot="1">
      <c r="A64" s="170"/>
      <c r="B64" s="173"/>
      <c r="C64" s="174"/>
      <c r="D64" s="179"/>
      <c r="E64" s="179"/>
      <c r="F64" s="179"/>
    </row>
    <row r="65" spans="1:6" s="264" customFormat="1" ht="42" customHeight="1" thickBot="1">
      <c r="A65" s="170"/>
      <c r="B65" s="255"/>
      <c r="C65" s="256"/>
      <c r="D65" s="179"/>
      <c r="E65" s="179"/>
      <c r="F65" s="179"/>
    </row>
    <row r="66" spans="1:6" s="165" customFormat="1" ht="42" customHeight="1">
      <c r="A66" s="170"/>
      <c r="B66" s="171"/>
      <c r="C66" s="172"/>
      <c r="D66" s="179"/>
      <c r="E66" s="179"/>
      <c r="F66" s="179"/>
    </row>
    <row r="67" spans="1:6" s="262" customFormat="1" ht="42" customHeight="1" thickBot="1">
      <c r="A67" s="170"/>
      <c r="B67" s="171"/>
      <c r="C67" s="172"/>
      <c r="D67" s="179"/>
      <c r="E67" s="179"/>
      <c r="F67" s="179"/>
    </row>
    <row r="68" spans="1:6" s="264" customFormat="1" ht="42" customHeight="1" thickBot="1">
      <c r="A68" s="170"/>
      <c r="B68" s="255"/>
      <c r="C68" s="256"/>
      <c r="D68" s="179"/>
      <c r="E68" s="179"/>
      <c r="F68" s="179"/>
    </row>
    <row r="69" spans="1:6" s="165" customFormat="1" ht="42" customHeight="1">
      <c r="A69" s="170"/>
      <c r="B69" s="171"/>
      <c r="C69" s="172"/>
      <c r="D69" s="179"/>
      <c r="E69" s="179"/>
      <c r="F69" s="179"/>
    </row>
    <row r="70" spans="1:6" s="262" customFormat="1" ht="42" customHeight="1" thickBot="1">
      <c r="A70" s="170"/>
      <c r="B70" s="171"/>
      <c r="C70" s="172"/>
      <c r="D70" s="179"/>
      <c r="E70" s="179"/>
      <c r="F70" s="179"/>
    </row>
    <row r="71" spans="1:6" s="264" customFormat="1" ht="42" customHeight="1" thickBot="1">
      <c r="A71" s="170"/>
      <c r="B71" s="255"/>
      <c r="C71" s="256"/>
      <c r="D71" s="179"/>
      <c r="E71" s="179"/>
      <c r="F71" s="179"/>
    </row>
    <row r="72" spans="1:6" s="166" customFormat="1" ht="42" customHeight="1" thickBot="1">
      <c r="A72" s="170"/>
      <c r="B72" s="173"/>
      <c r="C72" s="256"/>
      <c r="D72" s="179"/>
      <c r="E72" s="179"/>
      <c r="F72" s="179"/>
    </row>
    <row r="73" spans="1:6" s="257" customFormat="1" ht="42" customHeight="1" thickBot="1">
      <c r="A73" s="170"/>
      <c r="B73" s="255"/>
      <c r="C73" s="256"/>
      <c r="D73" s="179"/>
      <c r="E73" s="179"/>
      <c r="F73" s="179"/>
    </row>
    <row r="74" spans="1:6" ht="38.25">
      <c r="A74" s="175"/>
      <c r="B74" s="176"/>
      <c r="C74" s="177"/>
      <c r="D74" s="177"/>
      <c r="E74" s="177"/>
      <c r="F74" s="178"/>
    </row>
    <row r="75" ht="20.25">
      <c r="D75" s="64"/>
    </row>
    <row r="76" ht="20.25">
      <c r="D76" s="63"/>
    </row>
    <row r="78" ht="20.25">
      <c r="B78" s="11"/>
    </row>
  </sheetData>
  <sheetProtection/>
  <mergeCells count="10">
    <mergeCell ref="A1:L1"/>
    <mergeCell ref="A2:L2"/>
    <mergeCell ref="A3:L3"/>
    <mergeCell ref="A4:L4"/>
    <mergeCell ref="G7:I9"/>
    <mergeCell ref="J7:L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40" zoomScaleSheetLayoutView="40" zoomScalePageLayoutView="0" workbookViewId="0" topLeftCell="A1">
      <selection activeCell="A2" sqref="A2:F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3.75390625" style="65" customWidth="1"/>
    <col min="6" max="6" width="0.12890625" style="65" customWidth="1"/>
    <col min="7" max="7" width="0.74609375" style="65" customWidth="1"/>
    <col min="8" max="16384" width="9.125" style="65" customWidth="1"/>
  </cols>
  <sheetData>
    <row r="1" spans="1:6" ht="20.25">
      <c r="A1" s="486" t="s">
        <v>712</v>
      </c>
      <c r="B1" s="487"/>
      <c r="C1" s="487"/>
      <c r="D1" s="487"/>
      <c r="E1" s="487"/>
      <c r="F1" s="487"/>
    </row>
    <row r="2" spans="1:7" ht="62.25" customHeight="1">
      <c r="A2" s="482" t="s">
        <v>688</v>
      </c>
      <c r="B2" s="483"/>
      <c r="C2" s="483"/>
      <c r="D2" s="483"/>
      <c r="E2" s="483"/>
      <c r="F2" s="483"/>
      <c r="G2" s="74"/>
    </row>
    <row r="3" spans="1:6" ht="30" customHeight="1">
      <c r="A3" s="126"/>
      <c r="B3" s="127"/>
      <c r="C3" s="127"/>
      <c r="D3" s="511"/>
      <c r="E3" s="511"/>
      <c r="F3" s="511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250</v>
      </c>
      <c r="F4" s="273" t="s">
        <v>252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567</v>
      </c>
      <c r="F5" s="273" t="s">
        <v>577</v>
      </c>
      <c r="G5" s="275"/>
      <c r="H5" s="275"/>
      <c r="I5" s="275"/>
      <c r="J5" s="275"/>
    </row>
    <row r="6" spans="1:10" s="280" customFormat="1" ht="42.75" customHeight="1">
      <c r="A6" s="351">
        <v>1</v>
      </c>
      <c r="B6" s="351" t="s">
        <v>54</v>
      </c>
      <c r="C6" s="277" t="s">
        <v>2</v>
      </c>
      <c r="D6" s="278">
        <v>24017</v>
      </c>
      <c r="E6" s="278">
        <v>25018</v>
      </c>
      <c r="F6" s="278">
        <v>12457</v>
      </c>
      <c r="G6" s="279"/>
      <c r="H6" s="279"/>
      <c r="I6" s="279"/>
      <c r="J6" s="279"/>
    </row>
    <row r="7" spans="1:6" s="280" customFormat="1" ht="42.75" customHeight="1">
      <c r="A7" s="351">
        <v>2</v>
      </c>
      <c r="B7" s="281" t="s">
        <v>55</v>
      </c>
      <c r="C7" s="277" t="s">
        <v>426</v>
      </c>
      <c r="D7" s="278">
        <v>19964</v>
      </c>
      <c r="E7" s="278">
        <v>21564</v>
      </c>
      <c r="F7" s="278">
        <v>10989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19674</v>
      </c>
      <c r="E8" s="285">
        <v>21564</v>
      </c>
      <c r="F8" s="285">
        <v>10989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0</v>
      </c>
      <c r="E9" s="285">
        <v>0</v>
      </c>
      <c r="F9" s="285">
        <v>0</v>
      </c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290</v>
      </c>
      <c r="E10" s="285">
        <v>0</v>
      </c>
      <c r="F10" s="285">
        <v>0</v>
      </c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0</v>
      </c>
      <c r="E11" s="285">
        <v>0</v>
      </c>
      <c r="F11" s="285">
        <v>0</v>
      </c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0</v>
      </c>
      <c r="E12" s="285">
        <v>0</v>
      </c>
      <c r="F12" s="285">
        <v>0</v>
      </c>
    </row>
    <row r="13" spans="1:9" s="280" customFormat="1" ht="42.75" customHeight="1">
      <c r="A13" s="351">
        <v>8</v>
      </c>
      <c r="B13" s="281" t="s">
        <v>61</v>
      </c>
      <c r="C13" s="277" t="s">
        <v>5</v>
      </c>
      <c r="D13" s="278">
        <v>2388</v>
      </c>
      <c r="E13" s="278">
        <v>1189</v>
      </c>
      <c r="F13" s="278">
        <v>274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/>
      <c r="E14" s="285"/>
      <c r="F14" s="285"/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/>
      <c r="E15" s="285"/>
      <c r="F15" s="285"/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/>
      <c r="E16" s="285"/>
      <c r="F16" s="285"/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/>
      <c r="E17" s="285"/>
      <c r="F17" s="285"/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/>
      <c r="E18" s="285"/>
      <c r="F18" s="285"/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/>
      <c r="E19" s="285"/>
      <c r="F19" s="285"/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>
        <v>1160</v>
      </c>
      <c r="E20" s="285">
        <v>1160</v>
      </c>
      <c r="F20" s="285">
        <v>274</v>
      </c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1228</v>
      </c>
      <c r="E21" s="285">
        <v>29</v>
      </c>
      <c r="F21" s="285">
        <v>0</v>
      </c>
      <c r="J21" s="274" t="s">
        <v>185</v>
      </c>
    </row>
    <row r="22" spans="1:6" s="280" customFormat="1" ht="42.75" customHeight="1">
      <c r="A22" s="351">
        <v>17</v>
      </c>
      <c r="B22" s="281" t="s">
        <v>70</v>
      </c>
      <c r="C22" s="277" t="s">
        <v>10</v>
      </c>
      <c r="D22" s="278">
        <v>1665</v>
      </c>
      <c r="E22" s="278">
        <v>2265</v>
      </c>
      <c r="F22" s="278">
        <v>1194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>
        <v>165</v>
      </c>
      <c r="E23" s="285">
        <v>765</v>
      </c>
      <c r="F23" s="285">
        <v>444</v>
      </c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>
        <v>1500</v>
      </c>
      <c r="E24" s="285">
        <v>1500</v>
      </c>
      <c r="F24" s="285">
        <v>750</v>
      </c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>
        <v>0</v>
      </c>
      <c r="E25" s="285">
        <v>0</v>
      </c>
      <c r="F25" s="285">
        <v>0</v>
      </c>
    </row>
    <row r="26" spans="1:6" s="280" customFormat="1" ht="60">
      <c r="A26" s="351">
        <v>21</v>
      </c>
      <c r="B26" s="351" t="s">
        <v>73</v>
      </c>
      <c r="C26" s="277" t="s">
        <v>434</v>
      </c>
      <c r="D26" s="288">
        <v>6342</v>
      </c>
      <c r="E26" s="288">
        <v>6509</v>
      </c>
      <c r="F26" s="288">
        <v>3067</v>
      </c>
    </row>
    <row r="27" ht="12.75">
      <c r="D27" s="76"/>
    </row>
  </sheetData>
  <sheetProtection/>
  <mergeCells count="4">
    <mergeCell ref="A4:A5"/>
    <mergeCell ref="A2:F2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70" zoomScaleSheetLayoutView="70" zoomScalePageLayoutView="0" workbookViewId="0" topLeftCell="A1">
      <selection activeCell="G5" sqref="G5"/>
    </sheetView>
  </sheetViews>
  <sheetFormatPr defaultColWidth="9.00390625" defaultRowHeight="12.75"/>
  <cols>
    <col min="1" max="1" width="13.00390625" style="137" customWidth="1"/>
    <col min="2" max="2" width="13.00390625" style="70" customWidth="1"/>
    <col min="3" max="3" width="57.125" style="65" customWidth="1"/>
    <col min="4" max="4" width="24.375" style="91" customWidth="1"/>
    <col min="5" max="5" width="14.125" style="65" customWidth="1"/>
    <col min="6" max="6" width="0.12890625" style="65" customWidth="1"/>
    <col min="7" max="7" width="24.125" style="65" customWidth="1"/>
    <col min="8" max="16384" width="9.125" style="65" customWidth="1"/>
  </cols>
  <sheetData>
    <row r="1" spans="1:7" ht="20.25">
      <c r="A1" s="486" t="s">
        <v>306</v>
      </c>
      <c r="B1" s="487"/>
      <c r="C1" s="487"/>
      <c r="D1" s="487"/>
      <c r="E1" s="487"/>
      <c r="F1" s="487"/>
      <c r="G1" s="103"/>
    </row>
    <row r="2" spans="1:9" s="78" customFormat="1" ht="49.5" customHeight="1">
      <c r="A2" s="492" t="s">
        <v>689</v>
      </c>
      <c r="B2" s="493"/>
      <c r="C2" s="493"/>
      <c r="D2" s="493"/>
      <c r="E2" s="493"/>
      <c r="F2" s="493"/>
      <c r="G2" s="105"/>
      <c r="I2" s="79"/>
    </row>
    <row r="3" spans="1:9" s="78" customFormat="1" ht="49.5" customHeight="1">
      <c r="A3" s="512" t="s">
        <v>282</v>
      </c>
      <c r="B3" s="513" t="s">
        <v>249</v>
      </c>
      <c r="C3" s="513"/>
      <c r="D3" s="355" t="s">
        <v>281</v>
      </c>
      <c r="E3" s="370" t="s">
        <v>250</v>
      </c>
      <c r="F3" s="370" t="s">
        <v>252</v>
      </c>
      <c r="G3" s="80"/>
      <c r="I3" s="79"/>
    </row>
    <row r="4" spans="1:7" ht="88.5" customHeight="1">
      <c r="A4" s="512"/>
      <c r="B4" s="513" t="s">
        <v>81</v>
      </c>
      <c r="C4" s="513"/>
      <c r="D4" s="355" t="s">
        <v>101</v>
      </c>
      <c r="E4" s="370" t="s">
        <v>567</v>
      </c>
      <c r="F4" s="370" t="s">
        <v>573</v>
      </c>
      <c r="G4" s="70"/>
    </row>
    <row r="5" spans="1:6" s="83" customFormat="1" ht="20.25">
      <c r="A5" s="146">
        <v>1</v>
      </c>
      <c r="B5" s="147" t="s">
        <v>54</v>
      </c>
      <c r="C5" s="148" t="s">
        <v>52</v>
      </c>
      <c r="D5" s="200">
        <v>13546</v>
      </c>
      <c r="E5" s="200">
        <v>13629</v>
      </c>
      <c r="F5" s="200">
        <v>5874</v>
      </c>
    </row>
    <row r="6" spans="1:6" s="85" customFormat="1" ht="20.25">
      <c r="A6" s="356">
        <v>2</v>
      </c>
      <c r="B6" s="143"/>
      <c r="C6" s="139" t="s">
        <v>14</v>
      </c>
      <c r="D6" s="293">
        <v>2396</v>
      </c>
      <c r="E6" s="293">
        <v>2414</v>
      </c>
      <c r="F6" s="293">
        <v>601</v>
      </c>
    </row>
    <row r="7" spans="1:6" ht="20.25">
      <c r="A7" s="149">
        <v>3</v>
      </c>
      <c r="B7" s="140" t="s">
        <v>106</v>
      </c>
      <c r="C7" s="141" t="s">
        <v>15</v>
      </c>
      <c r="D7" s="202">
        <v>0</v>
      </c>
      <c r="E7" s="202">
        <v>0</v>
      </c>
      <c r="F7" s="202">
        <v>0</v>
      </c>
    </row>
    <row r="8" spans="1:6" ht="20.25">
      <c r="A8" s="149">
        <v>4</v>
      </c>
      <c r="B8" s="140" t="s">
        <v>107</v>
      </c>
      <c r="C8" s="141" t="s">
        <v>16</v>
      </c>
      <c r="D8" s="202">
        <v>15</v>
      </c>
      <c r="E8" s="202">
        <v>15</v>
      </c>
      <c r="F8" s="202">
        <v>0</v>
      </c>
    </row>
    <row r="9" spans="1:6" ht="20.25">
      <c r="A9" s="149">
        <v>5</v>
      </c>
      <c r="B9" s="140" t="s">
        <v>108</v>
      </c>
      <c r="C9" s="141" t="s">
        <v>17</v>
      </c>
      <c r="D9" s="202">
        <v>1414</v>
      </c>
      <c r="E9" s="202">
        <v>1417</v>
      </c>
      <c r="F9" s="202">
        <v>381</v>
      </c>
    </row>
    <row r="10" spans="1:6" ht="20.25">
      <c r="A10" s="149">
        <v>6</v>
      </c>
      <c r="B10" s="140" t="s">
        <v>109</v>
      </c>
      <c r="C10" s="141" t="s">
        <v>18</v>
      </c>
      <c r="D10" s="202">
        <v>239</v>
      </c>
      <c r="E10" s="202">
        <v>239</v>
      </c>
      <c r="F10" s="202">
        <v>0</v>
      </c>
    </row>
    <row r="11" spans="1:6" ht="20.25">
      <c r="A11" s="149">
        <v>7</v>
      </c>
      <c r="B11" s="140" t="s">
        <v>110</v>
      </c>
      <c r="C11" s="141" t="s">
        <v>19</v>
      </c>
      <c r="D11" s="202">
        <v>0</v>
      </c>
      <c r="E11" s="202">
        <v>0</v>
      </c>
      <c r="F11" s="202">
        <v>0</v>
      </c>
    </row>
    <row r="12" spans="1:6" ht="20.25">
      <c r="A12" s="149">
        <v>8</v>
      </c>
      <c r="B12" s="140" t="s">
        <v>111</v>
      </c>
      <c r="C12" s="141" t="s">
        <v>20</v>
      </c>
      <c r="D12" s="202">
        <v>100</v>
      </c>
      <c r="E12" s="202">
        <v>100</v>
      </c>
      <c r="F12" s="202">
        <v>0</v>
      </c>
    </row>
    <row r="13" spans="1:6" ht="20.25">
      <c r="A13" s="149">
        <v>9</v>
      </c>
      <c r="B13" s="140" t="s">
        <v>112</v>
      </c>
      <c r="C13" s="141" t="s">
        <v>21</v>
      </c>
      <c r="D13" s="202">
        <v>0</v>
      </c>
      <c r="E13" s="202">
        <v>0</v>
      </c>
      <c r="F13" s="202">
        <v>0</v>
      </c>
    </row>
    <row r="14" spans="1:6" ht="40.5">
      <c r="A14" s="149">
        <v>10</v>
      </c>
      <c r="B14" s="140" t="s">
        <v>113</v>
      </c>
      <c r="C14" s="141" t="s">
        <v>22</v>
      </c>
      <c r="D14" s="202">
        <v>41</v>
      </c>
      <c r="E14" s="202">
        <v>41</v>
      </c>
      <c r="F14" s="202">
        <v>0</v>
      </c>
    </row>
    <row r="15" spans="1:6" ht="20.25">
      <c r="A15" s="149">
        <v>11</v>
      </c>
      <c r="B15" s="140" t="s">
        <v>114</v>
      </c>
      <c r="C15" s="141" t="s">
        <v>23</v>
      </c>
      <c r="D15" s="202">
        <v>0</v>
      </c>
      <c r="E15" s="202">
        <v>0</v>
      </c>
      <c r="F15" s="202">
        <v>0</v>
      </c>
    </row>
    <row r="16" spans="1:6" ht="40.5">
      <c r="A16" s="149">
        <v>12</v>
      </c>
      <c r="B16" s="140" t="s">
        <v>115</v>
      </c>
      <c r="C16" s="141" t="s">
        <v>24</v>
      </c>
      <c r="D16" s="202">
        <v>587</v>
      </c>
      <c r="E16" s="202">
        <v>602</v>
      </c>
      <c r="F16" s="202">
        <v>220</v>
      </c>
    </row>
    <row r="17" spans="1:6" s="85" customFormat="1" ht="20.25">
      <c r="A17" s="356">
        <v>13</v>
      </c>
      <c r="B17" s="143"/>
      <c r="C17" s="139" t="s">
        <v>25</v>
      </c>
      <c r="D17" s="201">
        <v>6408</v>
      </c>
      <c r="E17" s="201">
        <v>6408</v>
      </c>
      <c r="F17" s="201">
        <v>3318</v>
      </c>
    </row>
    <row r="18" spans="1:6" ht="20.25">
      <c r="A18" s="149">
        <v>14</v>
      </c>
      <c r="B18" s="140" t="s">
        <v>116</v>
      </c>
      <c r="C18" s="141" t="s">
        <v>26</v>
      </c>
      <c r="D18" s="202">
        <v>1413</v>
      </c>
      <c r="E18" s="202">
        <v>1413</v>
      </c>
      <c r="F18" s="202">
        <v>572</v>
      </c>
    </row>
    <row r="19" spans="1:6" ht="20.25">
      <c r="A19" s="149">
        <v>15</v>
      </c>
      <c r="B19" s="140" t="s">
        <v>117</v>
      </c>
      <c r="C19" s="141" t="s">
        <v>27</v>
      </c>
      <c r="D19" s="202">
        <v>211</v>
      </c>
      <c r="E19" s="202">
        <v>211</v>
      </c>
      <c r="F19" s="202">
        <v>134</v>
      </c>
    </row>
    <row r="20" spans="1:6" ht="20.25">
      <c r="A20" s="149">
        <v>16</v>
      </c>
      <c r="B20" s="140" t="s">
        <v>118</v>
      </c>
      <c r="C20" s="141" t="s">
        <v>28</v>
      </c>
      <c r="D20" s="202">
        <v>494</v>
      </c>
      <c r="E20" s="202">
        <v>494</v>
      </c>
      <c r="F20" s="202">
        <v>70</v>
      </c>
    </row>
    <row r="21" spans="1:6" ht="20.25">
      <c r="A21" s="149">
        <v>17</v>
      </c>
      <c r="B21" s="140" t="s">
        <v>119</v>
      </c>
      <c r="C21" s="141" t="s">
        <v>29</v>
      </c>
      <c r="D21" s="202">
        <v>140</v>
      </c>
      <c r="E21" s="202">
        <v>140</v>
      </c>
      <c r="F21" s="202">
        <v>0</v>
      </c>
    </row>
    <row r="22" spans="1:6" ht="20.25">
      <c r="A22" s="149">
        <v>18</v>
      </c>
      <c r="B22" s="140" t="s">
        <v>120</v>
      </c>
      <c r="C22" s="141" t="s">
        <v>30</v>
      </c>
      <c r="D22" s="202">
        <v>692</v>
      </c>
      <c r="E22" s="202">
        <v>692</v>
      </c>
      <c r="F22" s="202">
        <v>369</v>
      </c>
    </row>
    <row r="23" spans="1:6" ht="20.25">
      <c r="A23" s="149">
        <v>19</v>
      </c>
      <c r="B23" s="140" t="s">
        <v>209</v>
      </c>
      <c r="C23" s="141" t="s">
        <v>31</v>
      </c>
      <c r="D23" s="202">
        <v>910</v>
      </c>
      <c r="E23" s="202">
        <v>910</v>
      </c>
      <c r="F23" s="202">
        <v>970</v>
      </c>
    </row>
    <row r="24" spans="1:6" ht="20.25">
      <c r="A24" s="149">
        <v>20</v>
      </c>
      <c r="B24" s="140" t="s">
        <v>210</v>
      </c>
      <c r="C24" s="142" t="s">
        <v>32</v>
      </c>
      <c r="D24" s="202">
        <v>158</v>
      </c>
      <c r="E24" s="202">
        <v>158</v>
      </c>
      <c r="F24" s="202">
        <v>25</v>
      </c>
    </row>
    <row r="25" spans="1:6" ht="20.25">
      <c r="A25" s="149">
        <v>21</v>
      </c>
      <c r="B25" s="140" t="s">
        <v>211</v>
      </c>
      <c r="C25" s="141" t="s">
        <v>33</v>
      </c>
      <c r="D25" s="202">
        <v>0</v>
      </c>
      <c r="E25" s="202">
        <v>0</v>
      </c>
      <c r="F25" s="202">
        <v>0</v>
      </c>
    </row>
    <row r="26" spans="1:6" ht="20.25">
      <c r="A26" s="149">
        <v>22</v>
      </c>
      <c r="B26" s="140" t="s">
        <v>212</v>
      </c>
      <c r="C26" s="141" t="s">
        <v>34</v>
      </c>
      <c r="D26" s="202">
        <v>2390</v>
      </c>
      <c r="E26" s="202">
        <v>2390</v>
      </c>
      <c r="F26" s="202">
        <v>1178</v>
      </c>
    </row>
    <row r="27" spans="1:6" ht="20.25">
      <c r="A27" s="149">
        <v>23</v>
      </c>
      <c r="B27" s="140" t="s">
        <v>213</v>
      </c>
      <c r="C27" s="141" t="s">
        <v>35</v>
      </c>
      <c r="D27" s="202">
        <v>0</v>
      </c>
      <c r="E27" s="202">
        <v>0</v>
      </c>
      <c r="F27" s="202">
        <v>0</v>
      </c>
    </row>
    <row r="28" spans="1:6" ht="20.25">
      <c r="A28" s="149">
        <v>24</v>
      </c>
      <c r="B28" s="140" t="s">
        <v>214</v>
      </c>
      <c r="C28" s="141" t="s">
        <v>36</v>
      </c>
      <c r="D28" s="202">
        <v>0</v>
      </c>
      <c r="E28" s="202">
        <v>0</v>
      </c>
      <c r="F28" s="202">
        <v>0</v>
      </c>
    </row>
    <row r="29" spans="1:6" s="85" customFormat="1" ht="20.25">
      <c r="A29" s="356">
        <v>25</v>
      </c>
      <c r="B29" s="143"/>
      <c r="C29" s="139" t="s">
        <v>37</v>
      </c>
      <c r="D29" s="201">
        <v>4463</v>
      </c>
      <c r="E29" s="201">
        <v>4528</v>
      </c>
      <c r="F29" s="201">
        <v>1955</v>
      </c>
    </row>
    <row r="30" spans="1:6" ht="20.25">
      <c r="A30" s="149">
        <v>26</v>
      </c>
      <c r="B30" s="140" t="s">
        <v>215</v>
      </c>
      <c r="C30" s="142" t="s">
        <v>38</v>
      </c>
      <c r="D30" s="202">
        <v>2381</v>
      </c>
      <c r="E30" s="202">
        <v>2386</v>
      </c>
      <c r="F30" s="202">
        <v>945</v>
      </c>
    </row>
    <row r="31" spans="1:6" ht="20.25">
      <c r="A31" s="149">
        <v>27</v>
      </c>
      <c r="B31" s="140" t="s">
        <v>216</v>
      </c>
      <c r="C31" s="142" t="s">
        <v>39</v>
      </c>
      <c r="D31" s="202">
        <v>1218</v>
      </c>
      <c r="E31" s="202">
        <v>1278</v>
      </c>
      <c r="F31" s="202">
        <v>950</v>
      </c>
    </row>
    <row r="32" spans="1:6" ht="20.25">
      <c r="A32" s="149">
        <v>28</v>
      </c>
      <c r="B32" s="140" t="s">
        <v>217</v>
      </c>
      <c r="C32" s="141" t="s">
        <v>40</v>
      </c>
      <c r="D32" s="202">
        <v>0</v>
      </c>
      <c r="E32" s="202">
        <v>0</v>
      </c>
      <c r="F32" s="202">
        <v>0</v>
      </c>
    </row>
    <row r="33" spans="1:6" ht="20.25">
      <c r="A33" s="149">
        <v>29</v>
      </c>
      <c r="B33" s="140" t="s">
        <v>218</v>
      </c>
      <c r="C33" s="141" t="s">
        <v>41</v>
      </c>
      <c r="D33" s="202">
        <v>864</v>
      </c>
      <c r="E33" s="202">
        <v>864</v>
      </c>
      <c r="F33" s="202">
        <v>60</v>
      </c>
    </row>
    <row r="34" spans="1:6" ht="20.25">
      <c r="A34" s="149">
        <v>30</v>
      </c>
      <c r="B34" s="140" t="s">
        <v>219</v>
      </c>
      <c r="C34" s="141" t="s">
        <v>42</v>
      </c>
      <c r="D34" s="202">
        <v>0</v>
      </c>
      <c r="E34" s="202">
        <v>0</v>
      </c>
      <c r="F34" s="202">
        <v>0</v>
      </c>
    </row>
    <row r="35" spans="1:6" s="85" customFormat="1" ht="20.25">
      <c r="A35" s="356">
        <v>31</v>
      </c>
      <c r="B35" s="143"/>
      <c r="C35" s="139" t="s">
        <v>43</v>
      </c>
      <c r="D35" s="201">
        <v>279</v>
      </c>
      <c r="E35" s="201">
        <v>279</v>
      </c>
      <c r="F35" s="201">
        <v>0</v>
      </c>
    </row>
    <row r="36" spans="1:6" ht="20.25">
      <c r="A36" s="149">
        <v>32</v>
      </c>
      <c r="B36" s="140" t="s">
        <v>220</v>
      </c>
      <c r="C36" s="141" t="s">
        <v>44</v>
      </c>
      <c r="D36" s="202">
        <v>0</v>
      </c>
      <c r="E36" s="202">
        <v>0</v>
      </c>
      <c r="F36" s="202">
        <v>0</v>
      </c>
    </row>
    <row r="37" spans="1:6" ht="20.25">
      <c r="A37" s="149">
        <v>33</v>
      </c>
      <c r="B37" s="140" t="s">
        <v>221</v>
      </c>
      <c r="C37" s="141" t="s">
        <v>45</v>
      </c>
      <c r="D37" s="202">
        <v>0</v>
      </c>
      <c r="E37" s="202">
        <v>0</v>
      </c>
      <c r="F37" s="202">
        <v>0</v>
      </c>
    </row>
    <row r="38" spans="1:6" ht="20.25">
      <c r="A38" s="149">
        <v>34</v>
      </c>
      <c r="B38" s="140" t="s">
        <v>222</v>
      </c>
      <c r="C38" s="141" t="s">
        <v>46</v>
      </c>
      <c r="D38" s="202">
        <v>279</v>
      </c>
      <c r="E38" s="202">
        <v>279</v>
      </c>
      <c r="F38" s="202">
        <v>0</v>
      </c>
    </row>
    <row r="39" spans="1:8" s="86" customFormat="1" ht="20.25">
      <c r="A39" s="146">
        <v>35</v>
      </c>
      <c r="B39" s="150" t="s">
        <v>223</v>
      </c>
      <c r="C39" s="151" t="s">
        <v>47</v>
      </c>
      <c r="D39" s="203">
        <v>0</v>
      </c>
      <c r="E39" s="203">
        <v>0</v>
      </c>
      <c r="F39" s="203">
        <v>0</v>
      </c>
      <c r="H39" s="87"/>
    </row>
    <row r="40" spans="1:6" ht="20.25">
      <c r="A40" s="149"/>
      <c r="B40" s="152"/>
      <c r="C40" s="141"/>
      <c r="D40" s="202"/>
      <c r="E40" s="202"/>
      <c r="F40" s="202"/>
    </row>
    <row r="41" spans="1:7" s="90" customFormat="1" ht="20.25">
      <c r="A41" s="153">
        <v>36</v>
      </c>
      <c r="B41" s="154"/>
      <c r="C41" s="155" t="s">
        <v>53</v>
      </c>
      <c r="D41" s="204">
        <v>13546</v>
      </c>
      <c r="E41" s="204">
        <v>13629</v>
      </c>
      <c r="F41" s="204">
        <v>5874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8"/>
  <sheetViews>
    <sheetView view="pageBreakPreview" zoomScale="38" zoomScaleSheetLayoutView="38" zoomScalePageLayoutView="0" workbookViewId="0" topLeftCell="A16">
      <selection activeCell="A20" sqref="A20:N20"/>
    </sheetView>
  </sheetViews>
  <sheetFormatPr defaultColWidth="9.00390625" defaultRowHeight="12.75"/>
  <cols>
    <col min="1" max="3" width="36.875" style="65" customWidth="1"/>
    <col min="4" max="4" width="71.125" style="65" bestFit="1" customWidth="1"/>
    <col min="5" max="5" width="12.25390625" style="65" customWidth="1"/>
    <col min="6" max="6" width="10.625" style="65" customWidth="1"/>
    <col min="7" max="7" width="13.875" style="65" customWidth="1"/>
    <col min="8" max="12" width="13.00390625" style="65" bestFit="1" customWidth="1"/>
    <col min="13" max="13" width="9.25390625" style="65" bestFit="1" customWidth="1"/>
    <col min="14" max="14" width="15.00390625" style="65" customWidth="1"/>
    <col min="15" max="16384" width="9.125" style="65" customWidth="1"/>
  </cols>
  <sheetData>
    <row r="1" spans="1:14" s="68" customFormat="1" ht="72" customHeight="1">
      <c r="A1" s="494" t="s">
        <v>536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6"/>
    </row>
    <row r="2" spans="1:14" ht="20.25">
      <c r="A2" s="486" t="s">
        <v>713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97"/>
    </row>
    <row r="3" spans="1:14" ht="20.25">
      <c r="A3" s="498" t="s">
        <v>186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1:14" ht="25.5">
      <c r="A4" s="501" t="s">
        <v>248</v>
      </c>
      <c r="B4" s="354"/>
      <c r="C4" s="354" t="s">
        <v>249</v>
      </c>
      <c r="D4" s="298" t="s">
        <v>281</v>
      </c>
      <c r="E4" s="298" t="s">
        <v>250</v>
      </c>
      <c r="F4" s="298" t="s">
        <v>252</v>
      </c>
      <c r="G4" s="298" t="s">
        <v>313</v>
      </c>
      <c r="H4" s="298" t="s">
        <v>254</v>
      </c>
      <c r="I4" s="298" t="s">
        <v>255</v>
      </c>
      <c r="J4" s="298" t="s">
        <v>256</v>
      </c>
      <c r="K4" s="298" t="s">
        <v>257</v>
      </c>
      <c r="L4" s="298" t="s">
        <v>258</v>
      </c>
      <c r="M4" s="298" t="s">
        <v>259</v>
      </c>
      <c r="N4" s="298" t="s">
        <v>285</v>
      </c>
    </row>
    <row r="5" spans="1:14" s="71" customFormat="1" ht="218.25" customHeight="1">
      <c r="A5" s="501"/>
      <c r="B5" s="354" t="s">
        <v>569</v>
      </c>
      <c r="C5" s="354" t="s">
        <v>312</v>
      </c>
      <c r="D5" s="354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8" ht="26.25">
      <c r="A6" s="145">
        <v>1</v>
      </c>
      <c r="B6" s="372" t="s">
        <v>610</v>
      </c>
      <c r="C6" s="145">
        <v>999000</v>
      </c>
      <c r="D6" s="159" t="s">
        <v>246</v>
      </c>
      <c r="E6" s="160"/>
      <c r="F6" s="160"/>
      <c r="G6" s="160"/>
      <c r="H6" s="160">
        <v>24017</v>
      </c>
      <c r="I6" s="159">
        <v>6342</v>
      </c>
      <c r="J6" s="159">
        <v>13546</v>
      </c>
      <c r="K6" s="159"/>
      <c r="L6" s="160"/>
      <c r="M6" s="160"/>
      <c r="N6" s="161">
        <f>SUM(E6:M6)</f>
        <v>43905</v>
      </c>
      <c r="O6" s="70"/>
      <c r="P6" s="70"/>
      <c r="Q6" s="70"/>
      <c r="R6" s="70"/>
    </row>
    <row r="7" spans="1:18" ht="26.25">
      <c r="A7" s="145">
        <v>2</v>
      </c>
      <c r="B7" s="145">
        <v>107060</v>
      </c>
      <c r="C7" s="145">
        <v>999000</v>
      </c>
      <c r="D7" s="159" t="s">
        <v>463</v>
      </c>
      <c r="E7" s="160"/>
      <c r="F7" s="160"/>
      <c r="G7" s="160"/>
      <c r="H7" s="160"/>
      <c r="I7" s="159"/>
      <c r="J7" s="159"/>
      <c r="K7" s="159">
        <v>13700</v>
      </c>
      <c r="L7" s="160"/>
      <c r="M7" s="160"/>
      <c r="N7" s="161">
        <f aca="true" t="shared" si="0" ref="N7:N13">SUM(E7:M7)</f>
        <v>13700</v>
      </c>
      <c r="O7" s="70"/>
      <c r="P7" s="70"/>
      <c r="Q7" s="70"/>
      <c r="R7" s="70"/>
    </row>
    <row r="8" spans="1:18" ht="26.25">
      <c r="A8" s="145">
        <v>3</v>
      </c>
      <c r="B8" s="145">
        <v>101150</v>
      </c>
      <c r="C8" s="145">
        <v>999000</v>
      </c>
      <c r="D8" s="159" t="s">
        <v>48</v>
      </c>
      <c r="E8" s="160"/>
      <c r="F8" s="160"/>
      <c r="G8" s="160"/>
      <c r="H8" s="160"/>
      <c r="I8" s="159"/>
      <c r="J8" s="159"/>
      <c r="K8" s="159"/>
      <c r="L8" s="160"/>
      <c r="M8" s="160"/>
      <c r="N8" s="161">
        <f t="shared" si="0"/>
        <v>0</v>
      </c>
      <c r="O8" s="70"/>
      <c r="P8" s="70"/>
      <c r="Q8" s="70"/>
      <c r="R8" s="70"/>
    </row>
    <row r="9" spans="1:18" ht="26.25">
      <c r="A9" s="145">
        <v>4</v>
      </c>
      <c r="B9" s="145">
        <v>106020</v>
      </c>
      <c r="C9" s="145">
        <v>999000</v>
      </c>
      <c r="D9" s="159" t="s">
        <v>266</v>
      </c>
      <c r="E9" s="160"/>
      <c r="F9" s="160"/>
      <c r="G9" s="160"/>
      <c r="H9" s="160"/>
      <c r="I9" s="159"/>
      <c r="J9" s="159"/>
      <c r="K9" s="159">
        <v>14964</v>
      </c>
      <c r="L9" s="160"/>
      <c r="M9" s="160"/>
      <c r="N9" s="161">
        <f t="shared" si="0"/>
        <v>14964</v>
      </c>
      <c r="O9" s="70"/>
      <c r="P9" s="70"/>
      <c r="Q9" s="70"/>
      <c r="R9" s="70"/>
    </row>
    <row r="10" spans="1:18" ht="26.25">
      <c r="A10" s="145">
        <v>5</v>
      </c>
      <c r="B10" s="145">
        <v>101150</v>
      </c>
      <c r="C10" s="145">
        <v>999000</v>
      </c>
      <c r="D10" s="159" t="s">
        <v>464</v>
      </c>
      <c r="E10" s="160"/>
      <c r="F10" s="160"/>
      <c r="G10" s="160"/>
      <c r="H10" s="160"/>
      <c r="I10" s="159"/>
      <c r="J10" s="159"/>
      <c r="K10" s="159"/>
      <c r="L10" s="160"/>
      <c r="M10" s="160"/>
      <c r="N10" s="161">
        <f t="shared" si="0"/>
        <v>0</v>
      </c>
      <c r="O10" s="70"/>
      <c r="P10" s="70"/>
      <c r="Q10" s="70"/>
      <c r="R10" s="70"/>
    </row>
    <row r="11" spans="1:18" ht="26.25">
      <c r="A11" s="145">
        <v>6</v>
      </c>
      <c r="B11" s="145">
        <v>104051</v>
      </c>
      <c r="C11" s="145">
        <v>999000</v>
      </c>
      <c r="D11" s="159" t="s">
        <v>465</v>
      </c>
      <c r="E11" s="160"/>
      <c r="F11" s="160"/>
      <c r="G11" s="160"/>
      <c r="H11" s="160"/>
      <c r="I11" s="159"/>
      <c r="J11" s="159"/>
      <c r="K11" s="159"/>
      <c r="L11" s="160"/>
      <c r="M11" s="160"/>
      <c r="N11" s="161">
        <f t="shared" si="0"/>
        <v>0</v>
      </c>
      <c r="O11" s="70"/>
      <c r="P11" s="70"/>
      <c r="Q11" s="70"/>
      <c r="R11" s="70"/>
    </row>
    <row r="12" spans="1:18" ht="26.25">
      <c r="A12" s="145">
        <v>7</v>
      </c>
      <c r="B12" s="145">
        <v>104051</v>
      </c>
      <c r="C12" s="145">
        <v>999000</v>
      </c>
      <c r="D12" s="159" t="s">
        <v>269</v>
      </c>
      <c r="E12" s="160"/>
      <c r="F12" s="160"/>
      <c r="G12" s="160"/>
      <c r="H12" s="160"/>
      <c r="I12" s="159"/>
      <c r="J12" s="159"/>
      <c r="K12" s="159"/>
      <c r="L12" s="160"/>
      <c r="M12" s="160"/>
      <c r="N12" s="161">
        <f t="shared" si="0"/>
        <v>0</v>
      </c>
      <c r="O12" s="70"/>
      <c r="P12" s="70"/>
      <c r="Q12" s="70"/>
      <c r="R12" s="70"/>
    </row>
    <row r="13" spans="1:18" ht="26.25">
      <c r="A13" s="145">
        <v>8</v>
      </c>
      <c r="B13" s="145">
        <v>101150</v>
      </c>
      <c r="C13" s="145">
        <v>999000</v>
      </c>
      <c r="D13" s="159" t="s">
        <v>271</v>
      </c>
      <c r="E13" s="160"/>
      <c r="F13" s="160"/>
      <c r="G13" s="160"/>
      <c r="H13" s="160"/>
      <c r="I13" s="159"/>
      <c r="J13" s="159"/>
      <c r="K13" s="159"/>
      <c r="L13" s="160"/>
      <c r="M13" s="160"/>
      <c r="N13" s="161">
        <f t="shared" si="0"/>
        <v>0</v>
      </c>
      <c r="O13" s="70"/>
      <c r="P13" s="70"/>
      <c r="Q13" s="70"/>
      <c r="R13" s="70"/>
    </row>
    <row r="14" spans="1:14" s="72" customFormat="1" ht="25.5">
      <c r="A14" s="134" t="s">
        <v>188</v>
      </c>
      <c r="B14" s="134"/>
      <c r="C14" s="134"/>
      <c r="D14" s="162"/>
      <c r="E14" s="161">
        <f>SUM(E6:E13)</f>
        <v>0</v>
      </c>
      <c r="F14" s="161">
        <f aca="true" t="shared" si="1" ref="F14:M14">SUM(F6:F13)</f>
        <v>0</v>
      </c>
      <c r="G14" s="161">
        <f t="shared" si="1"/>
        <v>0</v>
      </c>
      <c r="H14" s="161">
        <f t="shared" si="1"/>
        <v>24017</v>
      </c>
      <c r="I14" s="161">
        <f t="shared" si="1"/>
        <v>6342</v>
      </c>
      <c r="J14" s="161">
        <f t="shared" si="1"/>
        <v>13546</v>
      </c>
      <c r="K14" s="161">
        <f t="shared" si="1"/>
        <v>28664</v>
      </c>
      <c r="L14" s="161">
        <f t="shared" si="1"/>
        <v>0</v>
      </c>
      <c r="M14" s="161">
        <f t="shared" si="1"/>
        <v>0</v>
      </c>
      <c r="N14" s="161">
        <f>SUM(N6:N13)</f>
        <v>72569</v>
      </c>
    </row>
    <row r="18" spans="1:14" ht="30">
      <c r="A18" s="502" t="s">
        <v>690</v>
      </c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4"/>
    </row>
    <row r="19" spans="1:14" ht="20.25">
      <c r="A19" s="486" t="s">
        <v>713</v>
      </c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97"/>
    </row>
    <row r="20" spans="1:14" ht="20.25">
      <c r="A20" s="498" t="s">
        <v>186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500"/>
    </row>
    <row r="21" spans="1:14" ht="25.5">
      <c r="A21" s="501" t="s">
        <v>248</v>
      </c>
      <c r="B21" s="354"/>
      <c r="C21" s="354" t="s">
        <v>249</v>
      </c>
      <c r="D21" s="298" t="s">
        <v>281</v>
      </c>
      <c r="E21" s="298" t="s">
        <v>250</v>
      </c>
      <c r="F21" s="298" t="s">
        <v>252</v>
      </c>
      <c r="G21" s="298" t="s">
        <v>313</v>
      </c>
      <c r="H21" s="298" t="s">
        <v>254</v>
      </c>
      <c r="I21" s="298" t="s">
        <v>255</v>
      </c>
      <c r="J21" s="298" t="s">
        <v>256</v>
      </c>
      <c r="K21" s="298" t="s">
        <v>257</v>
      </c>
      <c r="L21" s="298" t="s">
        <v>258</v>
      </c>
      <c r="M21" s="298" t="s">
        <v>259</v>
      </c>
      <c r="N21" s="298" t="s">
        <v>285</v>
      </c>
    </row>
    <row r="22" spans="1:14" ht="275.25">
      <c r="A22" s="501"/>
      <c r="B22" s="354" t="s">
        <v>569</v>
      </c>
      <c r="C22" s="354" t="s">
        <v>312</v>
      </c>
      <c r="D22" s="354" t="s">
        <v>191</v>
      </c>
      <c r="E22" s="158" t="s">
        <v>83</v>
      </c>
      <c r="F22" s="158" t="s">
        <v>187</v>
      </c>
      <c r="G22" s="158" t="s">
        <v>189</v>
      </c>
      <c r="H22" s="158" t="s">
        <v>2</v>
      </c>
      <c r="I22" s="158" t="s">
        <v>437</v>
      </c>
      <c r="J22" s="158" t="s">
        <v>136</v>
      </c>
      <c r="K22" s="158" t="s">
        <v>438</v>
      </c>
      <c r="L22" s="158" t="s">
        <v>190</v>
      </c>
      <c r="M22" s="158" t="s">
        <v>50</v>
      </c>
      <c r="N22" s="158" t="s">
        <v>101</v>
      </c>
    </row>
    <row r="23" spans="1:14" ht="26.25">
      <c r="A23" s="145">
        <v>1</v>
      </c>
      <c r="B23" s="372" t="s">
        <v>610</v>
      </c>
      <c r="C23" s="145">
        <v>999000</v>
      </c>
      <c r="D23" s="159" t="s">
        <v>246</v>
      </c>
      <c r="E23" s="160"/>
      <c r="F23" s="160"/>
      <c r="G23" s="160"/>
      <c r="H23" s="160">
        <v>25018</v>
      </c>
      <c r="I23" s="159">
        <v>6509</v>
      </c>
      <c r="J23" s="159">
        <v>13629</v>
      </c>
      <c r="K23" s="159"/>
      <c r="L23" s="160"/>
      <c r="M23" s="160"/>
      <c r="N23" s="161">
        <f>SUM(E23:M23)</f>
        <v>45156</v>
      </c>
    </row>
    <row r="24" spans="1:14" ht="26.25">
      <c r="A24" s="145">
        <v>2</v>
      </c>
      <c r="B24" s="145">
        <v>107060</v>
      </c>
      <c r="C24" s="145">
        <v>999000</v>
      </c>
      <c r="D24" s="159" t="s">
        <v>463</v>
      </c>
      <c r="E24" s="160"/>
      <c r="F24" s="160"/>
      <c r="G24" s="160"/>
      <c r="H24" s="160"/>
      <c r="I24" s="159"/>
      <c r="J24" s="159"/>
      <c r="K24" s="159">
        <v>13700</v>
      </c>
      <c r="L24" s="160"/>
      <c r="M24" s="160"/>
      <c r="N24" s="161">
        <f aca="true" t="shared" si="2" ref="N24:N30">SUM(E24:M24)</f>
        <v>13700</v>
      </c>
    </row>
    <row r="25" spans="1:14" ht="26.25">
      <c r="A25" s="145">
        <v>3</v>
      </c>
      <c r="B25" s="145">
        <v>101150</v>
      </c>
      <c r="C25" s="145">
        <v>999000</v>
      </c>
      <c r="D25" s="159" t="s">
        <v>48</v>
      </c>
      <c r="E25" s="160"/>
      <c r="F25" s="160"/>
      <c r="G25" s="160"/>
      <c r="H25" s="160"/>
      <c r="I25" s="159"/>
      <c r="J25" s="159"/>
      <c r="K25" s="159"/>
      <c r="L25" s="160"/>
      <c r="M25" s="160"/>
      <c r="N25" s="161">
        <f t="shared" si="2"/>
        <v>0</v>
      </c>
    </row>
    <row r="26" spans="1:14" ht="26.25">
      <c r="A26" s="145">
        <v>4</v>
      </c>
      <c r="B26" s="145">
        <v>106020</v>
      </c>
      <c r="C26" s="145">
        <v>999000</v>
      </c>
      <c r="D26" s="159" t="s">
        <v>266</v>
      </c>
      <c r="E26" s="160"/>
      <c r="F26" s="160"/>
      <c r="G26" s="160"/>
      <c r="H26" s="160"/>
      <c r="I26" s="159"/>
      <c r="J26" s="159"/>
      <c r="K26" s="159">
        <v>14964</v>
      </c>
      <c r="L26" s="160"/>
      <c r="M26" s="160"/>
      <c r="N26" s="161">
        <f t="shared" si="2"/>
        <v>14964</v>
      </c>
    </row>
    <row r="27" spans="1:14" ht="26.25">
      <c r="A27" s="145">
        <v>5</v>
      </c>
      <c r="B27" s="145">
        <v>101150</v>
      </c>
      <c r="C27" s="145">
        <v>999000</v>
      </c>
      <c r="D27" s="159" t="s">
        <v>464</v>
      </c>
      <c r="E27" s="160"/>
      <c r="F27" s="160"/>
      <c r="G27" s="160"/>
      <c r="H27" s="160"/>
      <c r="I27" s="159"/>
      <c r="J27" s="159"/>
      <c r="K27" s="159"/>
      <c r="L27" s="160"/>
      <c r="M27" s="160"/>
      <c r="N27" s="161">
        <f t="shared" si="2"/>
        <v>0</v>
      </c>
    </row>
    <row r="28" spans="1:14" ht="26.25">
      <c r="A28" s="145">
        <v>6</v>
      </c>
      <c r="B28" s="145">
        <v>104051</v>
      </c>
      <c r="C28" s="145">
        <v>999000</v>
      </c>
      <c r="D28" s="159" t="s">
        <v>465</v>
      </c>
      <c r="E28" s="160"/>
      <c r="F28" s="160"/>
      <c r="G28" s="160"/>
      <c r="H28" s="160"/>
      <c r="I28" s="159"/>
      <c r="J28" s="159"/>
      <c r="K28" s="159"/>
      <c r="L28" s="160"/>
      <c r="M28" s="160"/>
      <c r="N28" s="161">
        <f t="shared" si="2"/>
        <v>0</v>
      </c>
    </row>
    <row r="29" spans="1:14" ht="26.25">
      <c r="A29" s="145">
        <v>7</v>
      </c>
      <c r="B29" s="145">
        <v>104051</v>
      </c>
      <c r="C29" s="145">
        <v>999000</v>
      </c>
      <c r="D29" s="159" t="s">
        <v>269</v>
      </c>
      <c r="E29" s="160"/>
      <c r="F29" s="160"/>
      <c r="G29" s="160"/>
      <c r="H29" s="160"/>
      <c r="I29" s="159"/>
      <c r="J29" s="159"/>
      <c r="K29" s="159"/>
      <c r="L29" s="160"/>
      <c r="M29" s="160"/>
      <c r="N29" s="161">
        <f t="shared" si="2"/>
        <v>0</v>
      </c>
    </row>
    <row r="30" spans="1:14" ht="26.25">
      <c r="A30" s="145">
        <v>8</v>
      </c>
      <c r="B30" s="145">
        <v>101150</v>
      </c>
      <c r="C30" s="145">
        <v>999000</v>
      </c>
      <c r="D30" s="159" t="s">
        <v>271</v>
      </c>
      <c r="E30" s="160"/>
      <c r="F30" s="160"/>
      <c r="G30" s="160"/>
      <c r="H30" s="160"/>
      <c r="I30" s="159"/>
      <c r="J30" s="159"/>
      <c r="K30" s="159"/>
      <c r="L30" s="160"/>
      <c r="M30" s="160"/>
      <c r="N30" s="161">
        <f t="shared" si="2"/>
        <v>0</v>
      </c>
    </row>
    <row r="31" spans="1:14" ht="25.5">
      <c r="A31" s="134" t="s">
        <v>188</v>
      </c>
      <c r="B31" s="134"/>
      <c r="C31" s="134"/>
      <c r="D31" s="162"/>
      <c r="E31" s="161">
        <f>SUM(E23:E30)</f>
        <v>0</v>
      </c>
      <c r="F31" s="161">
        <f aca="true" t="shared" si="3" ref="F31:M31">SUM(F23:F30)</f>
        <v>0</v>
      </c>
      <c r="G31" s="161">
        <f t="shared" si="3"/>
        <v>0</v>
      </c>
      <c r="H31" s="161">
        <f t="shared" si="3"/>
        <v>25018</v>
      </c>
      <c r="I31" s="161">
        <f t="shared" si="3"/>
        <v>6509</v>
      </c>
      <c r="J31" s="161">
        <f t="shared" si="3"/>
        <v>13629</v>
      </c>
      <c r="K31" s="161">
        <f t="shared" si="3"/>
        <v>28664</v>
      </c>
      <c r="L31" s="161">
        <f t="shared" si="3"/>
        <v>0</v>
      </c>
      <c r="M31" s="161">
        <f t="shared" si="3"/>
        <v>0</v>
      </c>
      <c r="N31" s="161">
        <f>SUM(N23:N30)</f>
        <v>73820</v>
      </c>
    </row>
    <row r="35" spans="1:14" ht="3" customHeight="1">
      <c r="A35" s="502" t="s">
        <v>691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4"/>
    </row>
    <row r="36" spans="1:14" ht="20.25" hidden="1">
      <c r="A36" s="486" t="s">
        <v>537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97"/>
    </row>
    <row r="37" spans="1:14" ht="20.25" hidden="1">
      <c r="A37" s="498" t="s">
        <v>186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500"/>
    </row>
    <row r="38" spans="1:14" ht="25.5" hidden="1">
      <c r="A38" s="501" t="s">
        <v>248</v>
      </c>
      <c r="B38" s="354"/>
      <c r="C38" s="354" t="s">
        <v>249</v>
      </c>
      <c r="D38" s="298" t="s">
        <v>281</v>
      </c>
      <c r="E38" s="298" t="s">
        <v>250</v>
      </c>
      <c r="F38" s="298" t="s">
        <v>252</v>
      </c>
      <c r="G38" s="298" t="s">
        <v>313</v>
      </c>
      <c r="H38" s="298" t="s">
        <v>254</v>
      </c>
      <c r="I38" s="298" t="s">
        <v>255</v>
      </c>
      <c r="J38" s="298" t="s">
        <v>256</v>
      </c>
      <c r="K38" s="298" t="s">
        <v>257</v>
      </c>
      <c r="L38" s="298" t="s">
        <v>258</v>
      </c>
      <c r="M38" s="298" t="s">
        <v>259</v>
      </c>
      <c r="N38" s="298" t="s">
        <v>285</v>
      </c>
    </row>
    <row r="39" spans="1:14" ht="275.25" hidden="1">
      <c r="A39" s="501"/>
      <c r="B39" s="354" t="s">
        <v>569</v>
      </c>
      <c r="C39" s="354" t="s">
        <v>312</v>
      </c>
      <c r="D39" s="354" t="s">
        <v>191</v>
      </c>
      <c r="E39" s="158" t="s">
        <v>83</v>
      </c>
      <c r="F39" s="158" t="s">
        <v>187</v>
      </c>
      <c r="G39" s="158" t="s">
        <v>189</v>
      </c>
      <c r="H39" s="158" t="s">
        <v>2</v>
      </c>
      <c r="I39" s="158" t="s">
        <v>437</v>
      </c>
      <c r="J39" s="158" t="s">
        <v>136</v>
      </c>
      <c r="K39" s="158" t="s">
        <v>438</v>
      </c>
      <c r="L39" s="158" t="s">
        <v>190</v>
      </c>
      <c r="M39" s="158" t="s">
        <v>50</v>
      </c>
      <c r="N39" s="158" t="s">
        <v>101</v>
      </c>
    </row>
    <row r="40" spans="1:14" ht="26.25" hidden="1">
      <c r="A40" s="145">
        <v>1</v>
      </c>
      <c r="B40" s="145">
        <v>11130</v>
      </c>
      <c r="C40" s="145">
        <v>841126</v>
      </c>
      <c r="D40" s="159" t="s">
        <v>246</v>
      </c>
      <c r="E40" s="160"/>
      <c r="F40" s="160"/>
      <c r="G40" s="160"/>
      <c r="H40" s="160">
        <v>12457</v>
      </c>
      <c r="I40" s="159">
        <v>3067</v>
      </c>
      <c r="J40" s="159">
        <v>5874</v>
      </c>
      <c r="K40" s="159"/>
      <c r="L40" s="160"/>
      <c r="M40" s="160"/>
      <c r="N40" s="161">
        <f>SUM(E40:M40)</f>
        <v>21398</v>
      </c>
    </row>
    <row r="41" spans="1:14" ht="26.25" hidden="1">
      <c r="A41" s="145">
        <v>2</v>
      </c>
      <c r="B41" s="145">
        <v>107060</v>
      </c>
      <c r="C41" s="145">
        <v>999000</v>
      </c>
      <c r="D41" s="159" t="s">
        <v>463</v>
      </c>
      <c r="E41" s="160"/>
      <c r="F41" s="160"/>
      <c r="G41" s="160"/>
      <c r="H41" s="160"/>
      <c r="I41" s="159"/>
      <c r="J41" s="159"/>
      <c r="K41" s="159">
        <v>4196</v>
      </c>
      <c r="L41" s="160"/>
      <c r="M41" s="160"/>
      <c r="N41" s="161">
        <f aca="true" t="shared" si="4" ref="N41:N47">SUM(E41:M41)</f>
        <v>4196</v>
      </c>
    </row>
    <row r="42" spans="1:14" ht="26.25" hidden="1">
      <c r="A42" s="145">
        <v>3</v>
      </c>
      <c r="B42" s="145"/>
      <c r="C42" s="145">
        <v>999000</v>
      </c>
      <c r="D42" s="159" t="s">
        <v>48</v>
      </c>
      <c r="E42" s="160"/>
      <c r="F42" s="160"/>
      <c r="G42" s="160"/>
      <c r="H42" s="160"/>
      <c r="I42" s="159"/>
      <c r="J42" s="159"/>
      <c r="K42" s="159"/>
      <c r="L42" s="160"/>
      <c r="M42" s="160"/>
      <c r="N42" s="161">
        <f t="shared" si="4"/>
        <v>0</v>
      </c>
    </row>
    <row r="43" spans="1:14" ht="26.25" hidden="1">
      <c r="A43" s="145">
        <v>4</v>
      </c>
      <c r="B43" s="145">
        <v>106020</v>
      </c>
      <c r="C43" s="145">
        <v>999000</v>
      </c>
      <c r="D43" s="159" t="s">
        <v>266</v>
      </c>
      <c r="E43" s="160"/>
      <c r="F43" s="160"/>
      <c r="G43" s="160"/>
      <c r="H43" s="160"/>
      <c r="I43" s="159"/>
      <c r="J43" s="159"/>
      <c r="K43" s="159">
        <v>7388</v>
      </c>
      <c r="L43" s="160"/>
      <c r="M43" s="160"/>
      <c r="N43" s="161">
        <f t="shared" si="4"/>
        <v>7388</v>
      </c>
    </row>
    <row r="44" spans="1:14" ht="26.25" hidden="1">
      <c r="A44" s="145">
        <v>5</v>
      </c>
      <c r="B44" s="145">
        <v>101150</v>
      </c>
      <c r="C44" s="145">
        <v>999000</v>
      </c>
      <c r="D44" s="159" t="s">
        <v>464</v>
      </c>
      <c r="E44" s="160"/>
      <c r="F44" s="160"/>
      <c r="G44" s="160"/>
      <c r="H44" s="160"/>
      <c r="I44" s="159"/>
      <c r="J44" s="159"/>
      <c r="K44" s="159"/>
      <c r="L44" s="160"/>
      <c r="M44" s="160"/>
      <c r="N44" s="161">
        <f t="shared" si="4"/>
        <v>0</v>
      </c>
    </row>
    <row r="45" spans="1:14" ht="26.25" hidden="1">
      <c r="A45" s="145">
        <v>6</v>
      </c>
      <c r="B45" s="145">
        <v>104051</v>
      </c>
      <c r="C45" s="145">
        <v>999000</v>
      </c>
      <c r="D45" s="159" t="s">
        <v>465</v>
      </c>
      <c r="E45" s="160"/>
      <c r="F45" s="160"/>
      <c r="G45" s="160"/>
      <c r="H45" s="160"/>
      <c r="I45" s="159"/>
      <c r="J45" s="159"/>
      <c r="K45" s="159"/>
      <c r="L45" s="160"/>
      <c r="M45" s="160"/>
      <c r="N45" s="161">
        <f t="shared" si="4"/>
        <v>0</v>
      </c>
    </row>
    <row r="46" spans="1:14" ht="26.25" hidden="1">
      <c r="A46" s="145">
        <v>7</v>
      </c>
      <c r="B46" s="145">
        <v>104051</v>
      </c>
      <c r="C46" s="145">
        <v>999000</v>
      </c>
      <c r="D46" s="159" t="s">
        <v>269</v>
      </c>
      <c r="E46" s="160"/>
      <c r="F46" s="160"/>
      <c r="G46" s="160"/>
      <c r="H46" s="160"/>
      <c r="I46" s="159"/>
      <c r="J46" s="159"/>
      <c r="K46" s="159"/>
      <c r="L46" s="160"/>
      <c r="M46" s="160"/>
      <c r="N46" s="161">
        <f t="shared" si="4"/>
        <v>0</v>
      </c>
    </row>
    <row r="47" spans="1:14" ht="26.25" hidden="1">
      <c r="A47" s="145">
        <v>8</v>
      </c>
      <c r="B47" s="145">
        <v>101150</v>
      </c>
      <c r="C47" s="145">
        <v>999000</v>
      </c>
      <c r="D47" s="159" t="s">
        <v>271</v>
      </c>
      <c r="E47" s="160"/>
      <c r="F47" s="160"/>
      <c r="G47" s="160"/>
      <c r="H47" s="160"/>
      <c r="I47" s="159"/>
      <c r="J47" s="159"/>
      <c r="K47" s="159"/>
      <c r="L47" s="160"/>
      <c r="M47" s="160"/>
      <c r="N47" s="161">
        <f t="shared" si="4"/>
        <v>0</v>
      </c>
    </row>
    <row r="48" spans="1:14" ht="25.5" hidden="1">
      <c r="A48" s="134" t="s">
        <v>188</v>
      </c>
      <c r="B48" s="134"/>
      <c r="C48" s="134"/>
      <c r="D48" s="162"/>
      <c r="E48" s="161">
        <f>SUM(E40:E47)</f>
        <v>0</v>
      </c>
      <c r="F48" s="161">
        <f aca="true" t="shared" si="5" ref="F48:M48">SUM(F40:F47)</f>
        <v>0</v>
      </c>
      <c r="G48" s="161">
        <f t="shared" si="5"/>
        <v>0</v>
      </c>
      <c r="H48" s="161">
        <f t="shared" si="5"/>
        <v>12457</v>
      </c>
      <c r="I48" s="161">
        <f t="shared" si="5"/>
        <v>3067</v>
      </c>
      <c r="J48" s="161">
        <f t="shared" si="5"/>
        <v>5874</v>
      </c>
      <c r="K48" s="161">
        <f t="shared" si="5"/>
        <v>11584</v>
      </c>
      <c r="L48" s="161">
        <f t="shared" si="5"/>
        <v>0</v>
      </c>
      <c r="M48" s="161">
        <f t="shared" si="5"/>
        <v>0</v>
      </c>
      <c r="N48" s="161">
        <f>SUM(N40:N47)</f>
        <v>32982</v>
      </c>
    </row>
  </sheetData>
  <sheetProtection/>
  <mergeCells count="12">
    <mergeCell ref="A20:N20"/>
    <mergeCell ref="A21:A22"/>
    <mergeCell ref="A35:N35"/>
    <mergeCell ref="A36:N36"/>
    <mergeCell ref="A37:N37"/>
    <mergeCell ref="A38:A39"/>
    <mergeCell ref="A1:N1"/>
    <mergeCell ref="A2:N2"/>
    <mergeCell ref="A3:N3"/>
    <mergeCell ref="A4:A5"/>
    <mergeCell ref="A18:N18"/>
    <mergeCell ref="A19:N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25" zoomScaleSheetLayoutView="10" zoomScalePageLayoutView="0" workbookViewId="0" topLeftCell="A1">
      <selection activeCell="W18" sqref="W18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25.375" style="27" bestFit="1" customWidth="1"/>
    <col min="11" max="11" width="28.875" style="27" customWidth="1"/>
    <col min="12" max="12" width="27.125" style="27" hidden="1" customWidth="1"/>
    <col min="13" max="13" width="25.875" style="27" hidden="1" customWidth="1"/>
    <col min="14" max="14" width="0.6171875" style="27" hidden="1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4.875" style="13" customWidth="1"/>
    <col min="24" max="24" width="75.25390625" style="13" customWidth="1"/>
    <col min="25" max="25" width="0.12890625" style="13" customWidth="1"/>
    <col min="26" max="16384" width="35.375" style="13" customWidth="1"/>
  </cols>
  <sheetData>
    <row r="1" spans="1:25" ht="15.75">
      <c r="A1" s="403" t="s">
        <v>528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675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514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416">
        <v>2012</v>
      </c>
      <c r="E6" s="416"/>
      <c r="F6" s="416">
        <v>2013</v>
      </c>
      <c r="G6" s="416"/>
      <c r="H6" s="416">
        <v>2014</v>
      </c>
      <c r="I6" s="416"/>
      <c r="J6" s="416">
        <v>2014</v>
      </c>
      <c r="K6" s="416"/>
      <c r="L6" s="416">
        <v>2014</v>
      </c>
      <c r="M6" s="416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399" t="s">
        <v>566</v>
      </c>
      <c r="X6" s="400"/>
      <c r="Y6" s="505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578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01"/>
      <c r="X7" s="402"/>
      <c r="Y7" s="434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/>
      <c r="K8" s="61"/>
      <c r="L8" s="30"/>
      <c r="M8" s="30"/>
      <c r="N8" s="98"/>
      <c r="O8" s="426" t="s">
        <v>282</v>
      </c>
      <c r="P8" s="427" t="s">
        <v>256</v>
      </c>
      <c r="Q8" s="428"/>
      <c r="R8" s="428"/>
      <c r="S8" s="428"/>
      <c r="T8" s="429"/>
      <c r="U8" s="100" t="s">
        <v>257</v>
      </c>
      <c r="V8" s="100" t="s">
        <v>258</v>
      </c>
      <c r="W8" s="102" t="s">
        <v>333</v>
      </c>
      <c r="X8" s="28"/>
      <c r="Y8" s="29"/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97" t="s">
        <v>692</v>
      </c>
      <c r="Y9" s="30" t="s">
        <v>693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398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/>
      <c r="E11" s="32"/>
      <c r="F11" s="32"/>
      <c r="G11" s="32"/>
      <c r="H11" s="32"/>
      <c r="I11" s="32"/>
      <c r="J11" s="17"/>
      <c r="K11" s="17"/>
      <c r="L11" s="17"/>
      <c r="M11" s="17"/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/>
      <c r="V11" s="32">
        <v>18848</v>
      </c>
      <c r="W11" s="32">
        <v>28836</v>
      </c>
      <c r="X11" s="32">
        <v>29065</v>
      </c>
      <c r="Y11" s="32">
        <v>13541</v>
      </c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/>
      <c r="E12" s="32"/>
      <c r="F12" s="32">
        <v>1665</v>
      </c>
      <c r="G12" s="32"/>
      <c r="H12" s="32"/>
      <c r="I12" s="32"/>
      <c r="J12" s="16"/>
      <c r="K12" s="16"/>
      <c r="L12" s="16"/>
      <c r="M12" s="16"/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/>
      <c r="V12" s="32">
        <v>5069</v>
      </c>
      <c r="W12" s="32">
        <v>7786</v>
      </c>
      <c r="X12" s="33">
        <v>7896</v>
      </c>
      <c r="Y12" s="33">
        <v>3760</v>
      </c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/>
      <c r="E13" s="32"/>
      <c r="F13" s="32"/>
      <c r="G13" s="32"/>
      <c r="H13" s="32"/>
      <c r="I13" s="32"/>
      <c r="J13" s="16"/>
      <c r="K13" s="16"/>
      <c r="L13" s="16"/>
      <c r="M13" s="16"/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/>
      <c r="V13" s="32">
        <v>10835</v>
      </c>
      <c r="W13" s="32">
        <v>3756</v>
      </c>
      <c r="X13" s="33">
        <v>3756</v>
      </c>
      <c r="Y13" s="33">
        <v>1638</v>
      </c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/>
      <c r="K14" s="17"/>
      <c r="L14" s="17"/>
      <c r="M14" s="17"/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/>
      <c r="F15" s="32"/>
      <c r="G15" s="32"/>
      <c r="H15" s="32">
        <v>40354</v>
      </c>
      <c r="I15" s="32"/>
      <c r="J15" s="17">
        <v>40693</v>
      </c>
      <c r="K15" s="17"/>
      <c r="L15" s="17">
        <v>19152</v>
      </c>
      <c r="M15" s="17"/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/>
      <c r="E16" s="32"/>
      <c r="F16" s="32"/>
      <c r="G16" s="32"/>
      <c r="H16" s="32"/>
      <c r="I16" s="32"/>
      <c r="J16" s="16"/>
      <c r="K16" s="16"/>
      <c r="L16" s="16"/>
      <c r="M16" s="16"/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/>
      <c r="F17" s="32"/>
      <c r="G17" s="32"/>
      <c r="H17" s="32"/>
      <c r="I17" s="32"/>
      <c r="J17" s="16"/>
      <c r="K17" s="16"/>
      <c r="L17" s="16"/>
      <c r="M17" s="16"/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/>
      <c r="V17" s="32"/>
      <c r="W17" s="32"/>
      <c r="X17" s="36"/>
      <c r="Y17" s="36"/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/>
      <c r="K18" s="16"/>
      <c r="L18" s="16"/>
      <c r="M18" s="16"/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/>
      <c r="V18" s="32"/>
      <c r="W18" s="32"/>
      <c r="X18" s="32"/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34"/>
      <c r="E19" s="34"/>
      <c r="F19" s="55"/>
      <c r="G19" s="55"/>
      <c r="H19" s="34">
        <v>24</v>
      </c>
      <c r="I19" s="34"/>
      <c r="J19" s="21">
        <v>24</v>
      </c>
      <c r="K19" s="21"/>
      <c r="L19" s="21"/>
      <c r="M19" s="21"/>
      <c r="N19" s="21"/>
      <c r="O19" s="441" t="s">
        <v>140</v>
      </c>
      <c r="P19" s="442"/>
      <c r="Q19" s="442"/>
      <c r="R19" s="442"/>
      <c r="S19" s="442"/>
      <c r="T19" s="442"/>
      <c r="U19" s="32"/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34"/>
      <c r="E20" s="34"/>
      <c r="F20" s="55"/>
      <c r="G20" s="55"/>
      <c r="H20" s="34"/>
      <c r="I20" s="34"/>
      <c r="J20" s="21"/>
      <c r="K20" s="21"/>
      <c r="L20" s="21"/>
      <c r="M20" s="21"/>
      <c r="N20" s="21"/>
      <c r="O20" s="441" t="s">
        <v>141</v>
      </c>
      <c r="P20" s="442"/>
      <c r="Q20" s="442"/>
      <c r="R20" s="442"/>
      <c r="S20" s="442"/>
      <c r="T20" s="442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37"/>
      <c r="V24" s="54"/>
      <c r="W24" s="37"/>
      <c r="X24" s="38"/>
      <c r="Y24" s="37"/>
    </row>
    <row r="25" spans="1:26" s="24" customFormat="1" ht="120.75" customHeight="1">
      <c r="A25" s="448" t="s">
        <v>157</v>
      </c>
      <c r="B25" s="449"/>
      <c r="C25" s="450"/>
      <c r="D25" s="35">
        <v>0</v>
      </c>
      <c r="E25" s="35">
        <v>0</v>
      </c>
      <c r="F25" s="35">
        <v>1665</v>
      </c>
      <c r="G25" s="35">
        <v>0</v>
      </c>
      <c r="H25" s="35">
        <f>SUM(H11:H24)</f>
        <v>40378</v>
      </c>
      <c r="I25" s="35"/>
      <c r="J25" s="23">
        <v>40717</v>
      </c>
      <c r="K25" s="23">
        <f>SUM(K11:K18)</f>
        <v>0</v>
      </c>
      <c r="L25" s="23">
        <f>SUM(L11:L18)</f>
        <v>19152</v>
      </c>
      <c r="M25" s="23">
        <f>SUM(M11:M18)</f>
        <v>0</v>
      </c>
      <c r="N25" s="23"/>
      <c r="O25" s="451" t="s">
        <v>143</v>
      </c>
      <c r="P25" s="451"/>
      <c r="Q25" s="451"/>
      <c r="R25" s="451"/>
      <c r="S25" s="451"/>
      <c r="T25" s="451"/>
      <c r="U25" s="452">
        <v>0</v>
      </c>
      <c r="V25" s="452">
        <v>34752</v>
      </c>
      <c r="W25" s="452">
        <f>SUM(W11:W24)</f>
        <v>40378</v>
      </c>
      <c r="X25" s="452">
        <v>40717</v>
      </c>
      <c r="Y25" s="452">
        <v>18939</v>
      </c>
      <c r="Z25" s="345"/>
    </row>
    <row r="26" spans="1:27" ht="137.25" customHeight="1">
      <c r="A26" s="453" t="s">
        <v>154</v>
      </c>
      <c r="B26" s="453"/>
      <c r="C26" s="453"/>
      <c r="D26" s="452">
        <v>0</v>
      </c>
      <c r="E26" s="452"/>
      <c r="F26" s="452">
        <v>1665</v>
      </c>
      <c r="G26" s="452"/>
      <c r="H26" s="452">
        <f>H25</f>
        <v>40378</v>
      </c>
      <c r="I26" s="452"/>
      <c r="J26" s="454">
        <f>J25+K25</f>
        <v>40717</v>
      </c>
      <c r="K26" s="454"/>
      <c r="L26" s="454">
        <f>L25+M25</f>
        <v>19152</v>
      </c>
      <c r="M26" s="454"/>
      <c r="N26" s="62"/>
      <c r="O26" s="451"/>
      <c r="P26" s="451"/>
      <c r="Q26" s="451"/>
      <c r="R26" s="451"/>
      <c r="S26" s="451"/>
      <c r="T26" s="451"/>
      <c r="U26" s="452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39"/>
      <c r="E27" s="44"/>
      <c r="F27" s="39">
        <v>33087</v>
      </c>
      <c r="G27" s="39"/>
      <c r="H27" s="39"/>
      <c r="I27" s="39"/>
      <c r="J27" s="458"/>
      <c r="K27" s="458"/>
      <c r="L27" s="458"/>
      <c r="M27" s="458"/>
      <c r="N27" s="60"/>
      <c r="O27" s="459" t="s">
        <v>144</v>
      </c>
      <c r="P27" s="459"/>
      <c r="Q27" s="459"/>
      <c r="R27" s="459"/>
      <c r="S27" s="459"/>
      <c r="T27" s="459"/>
      <c r="U27" s="39"/>
      <c r="V27" s="39"/>
      <c r="W27" s="39"/>
      <c r="X27" s="39"/>
      <c r="Y27" s="39"/>
      <c r="Z27" s="40"/>
    </row>
    <row r="28" spans="1:26" s="41" customFormat="1" ht="94.5" customHeight="1">
      <c r="A28" s="460" t="s">
        <v>146</v>
      </c>
      <c r="B28" s="461"/>
      <c r="C28" s="462"/>
      <c r="D28" s="508"/>
      <c r="E28" s="509"/>
      <c r="F28" s="463">
        <v>33087</v>
      </c>
      <c r="G28" s="463"/>
      <c r="H28" s="463"/>
      <c r="I28" s="463"/>
      <c r="J28" s="458">
        <f>X28-K25</f>
        <v>0</v>
      </c>
      <c r="K28" s="458"/>
      <c r="L28" s="458">
        <f>Z28-M25</f>
        <v>0</v>
      </c>
      <c r="M28" s="458"/>
      <c r="N28" s="60"/>
      <c r="O28" s="459" t="s">
        <v>145</v>
      </c>
      <c r="P28" s="459"/>
      <c r="Q28" s="459"/>
      <c r="R28" s="459"/>
      <c r="S28" s="459"/>
      <c r="T28" s="459"/>
      <c r="U28" s="39"/>
      <c r="V28" s="39"/>
      <c r="W28" s="39"/>
      <c r="X28" s="39"/>
      <c r="Y28" s="39"/>
      <c r="Z28" s="40"/>
    </row>
    <row r="29" spans="1:26" s="41" customFormat="1" ht="123" customHeight="1">
      <c r="A29" s="460"/>
      <c r="B29" s="461"/>
      <c r="C29" s="462"/>
      <c r="D29" s="463"/>
      <c r="E29" s="463"/>
      <c r="F29" s="463"/>
      <c r="G29" s="463"/>
      <c r="H29" s="463"/>
      <c r="I29" s="463"/>
      <c r="J29" s="458">
        <f>J27+J28</f>
        <v>0</v>
      </c>
      <c r="K29" s="458"/>
      <c r="L29" s="458">
        <f>L27+L28</f>
        <v>0</v>
      </c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463"/>
      <c r="E30" s="463"/>
      <c r="F30" s="463"/>
      <c r="G30" s="463"/>
      <c r="H30" s="458"/>
      <c r="I30" s="458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43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463"/>
      <c r="E31" s="463"/>
      <c r="F31" s="463"/>
      <c r="G31" s="463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43"/>
      <c r="V31" s="52"/>
      <c r="W31" s="39"/>
      <c r="X31" s="463"/>
      <c r="Y31" s="463"/>
      <c r="Z31" s="40"/>
    </row>
    <row r="32" spans="1:26" s="41" customFormat="1" ht="84.75" customHeight="1">
      <c r="A32" s="465" t="s">
        <v>148</v>
      </c>
      <c r="B32" s="465"/>
      <c r="C32" s="465"/>
      <c r="D32" s="463"/>
      <c r="E32" s="463"/>
      <c r="F32" s="463"/>
      <c r="G32" s="463"/>
      <c r="H32" s="458"/>
      <c r="I32" s="458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139.5" customHeight="1">
      <c r="A35" s="26"/>
      <c r="B35" s="514" t="s">
        <v>519</v>
      </c>
      <c r="C35" s="514"/>
      <c r="D35" s="514"/>
      <c r="E35" s="514"/>
      <c r="F35" s="514"/>
      <c r="G35" s="514"/>
      <c r="H35" s="514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L32:M32"/>
    <mergeCell ref="O32:T32"/>
    <mergeCell ref="W6:Y7"/>
    <mergeCell ref="O31:T31"/>
    <mergeCell ref="A30:C30"/>
    <mergeCell ref="D30:E30"/>
    <mergeCell ref="H31:I31"/>
    <mergeCell ref="J31:K31"/>
    <mergeCell ref="L31:M31"/>
    <mergeCell ref="A29:C29"/>
    <mergeCell ref="B35:H35"/>
    <mergeCell ref="X31:Y31"/>
    <mergeCell ref="A32:C32"/>
    <mergeCell ref="D32:E32"/>
    <mergeCell ref="F32:G32"/>
    <mergeCell ref="H32:I32"/>
    <mergeCell ref="J32:K32"/>
    <mergeCell ref="A31:C31"/>
    <mergeCell ref="D31:E31"/>
    <mergeCell ref="F31:G31"/>
    <mergeCell ref="F29:G29"/>
    <mergeCell ref="H29:I29"/>
    <mergeCell ref="J29:K29"/>
    <mergeCell ref="O30:T30"/>
    <mergeCell ref="H28:I28"/>
    <mergeCell ref="F30:G30"/>
    <mergeCell ref="H30:I30"/>
    <mergeCell ref="J30:K30"/>
    <mergeCell ref="L30:M30"/>
    <mergeCell ref="X25:X26"/>
    <mergeCell ref="L29:M29"/>
    <mergeCell ref="O29:T29"/>
    <mergeCell ref="A27:C27"/>
    <mergeCell ref="J27:K27"/>
    <mergeCell ref="L27:M27"/>
    <mergeCell ref="O27:T27"/>
    <mergeCell ref="A28:C28"/>
    <mergeCell ref="D28:E28"/>
    <mergeCell ref="D29:E29"/>
    <mergeCell ref="F28:G28"/>
    <mergeCell ref="J26:K26"/>
    <mergeCell ref="J28:K28"/>
    <mergeCell ref="L28:M28"/>
    <mergeCell ref="U25:U26"/>
    <mergeCell ref="V25:V26"/>
    <mergeCell ref="O28:T28"/>
    <mergeCell ref="W25:W26"/>
    <mergeCell ref="O23:T23"/>
    <mergeCell ref="O24:T24"/>
    <mergeCell ref="A25:C25"/>
    <mergeCell ref="O25:T26"/>
    <mergeCell ref="L26:M26"/>
    <mergeCell ref="Y25:Y26"/>
    <mergeCell ref="A26:C26"/>
    <mergeCell ref="D26:E26"/>
    <mergeCell ref="F26:G26"/>
    <mergeCell ref="H26:I26"/>
    <mergeCell ref="B19:C19"/>
    <mergeCell ref="O19:T19"/>
    <mergeCell ref="B20:C20"/>
    <mergeCell ref="O20:T20"/>
    <mergeCell ref="O21:T21"/>
    <mergeCell ref="O22:T22"/>
    <mergeCell ref="B16:C16"/>
    <mergeCell ref="P16:T16"/>
    <mergeCell ref="B17:C17"/>
    <mergeCell ref="P17:T17"/>
    <mergeCell ref="B18:C18"/>
    <mergeCell ref="P18:T18"/>
    <mergeCell ref="B13:C13"/>
    <mergeCell ref="P13:T13"/>
    <mergeCell ref="B14:C14"/>
    <mergeCell ref="P14:T14"/>
    <mergeCell ref="B15:C15"/>
    <mergeCell ref="P15:T15"/>
    <mergeCell ref="U9:U10"/>
    <mergeCell ref="V9:V10"/>
    <mergeCell ref="W9:W10"/>
    <mergeCell ref="B11:C11"/>
    <mergeCell ref="P11:T11"/>
    <mergeCell ref="B12:C12"/>
    <mergeCell ref="P12:T12"/>
    <mergeCell ref="I9:I10"/>
    <mergeCell ref="J9:J10"/>
    <mergeCell ref="K9:K10"/>
    <mergeCell ref="L9:L10"/>
    <mergeCell ref="M9:M10"/>
    <mergeCell ref="P9:T10"/>
    <mergeCell ref="A8:A10"/>
    <mergeCell ref="B8:C8"/>
    <mergeCell ref="O8:O10"/>
    <mergeCell ref="P8:T8"/>
    <mergeCell ref="B9:C10"/>
    <mergeCell ref="D9:D10"/>
    <mergeCell ref="E9:E10"/>
    <mergeCell ref="U6:U7"/>
    <mergeCell ref="F9:F10"/>
    <mergeCell ref="G9:G10"/>
    <mergeCell ref="H9:H10"/>
    <mergeCell ref="V6:V7"/>
    <mergeCell ref="D7:E7"/>
    <mergeCell ref="F7:G7"/>
    <mergeCell ref="H7:I7"/>
    <mergeCell ref="J7:K7"/>
    <mergeCell ref="L7:M7"/>
    <mergeCell ref="X9:X10"/>
    <mergeCell ref="A1:W2"/>
    <mergeCell ref="A3:Y3"/>
    <mergeCell ref="A4:Y4"/>
    <mergeCell ref="A5:Y5"/>
    <mergeCell ref="D6:E6"/>
    <mergeCell ref="F6:G6"/>
    <mergeCell ref="H6:I6"/>
    <mergeCell ref="J6:K6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L78"/>
  <sheetViews>
    <sheetView view="pageBreakPreview" zoomScale="20" zoomScaleSheetLayoutView="20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L2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40.625" style="7" bestFit="1" customWidth="1"/>
    <col min="8" max="8" width="47.625" style="7" bestFit="1" customWidth="1"/>
    <col min="9" max="9" width="33.25390625" style="7" bestFit="1" customWidth="1"/>
    <col min="10" max="10" width="0.12890625" style="7" customWidth="1"/>
    <col min="11" max="11" width="47.625" style="7" hidden="1" customWidth="1"/>
    <col min="12" max="12" width="33.25390625" style="7" hidden="1" customWidth="1"/>
    <col min="13" max="16384" width="9.125" style="7" customWidth="1"/>
  </cols>
  <sheetData>
    <row r="1" spans="1:12" ht="27.75" customHeight="1">
      <c r="A1" s="515" t="s">
        <v>714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7"/>
    </row>
    <row r="2" spans="1:12" ht="33">
      <c r="A2" s="466" t="s">
        <v>570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ht="75" customHeight="1">
      <c r="A3" s="469" t="s">
        <v>579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</row>
    <row r="4" spans="1:12" ht="20.25">
      <c r="A4" s="472" t="s">
        <v>97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4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253</v>
      </c>
      <c r="H5" s="181" t="s">
        <v>254</v>
      </c>
      <c r="I5" s="181" t="s">
        <v>255</v>
      </c>
      <c r="J5" s="181" t="s">
        <v>256</v>
      </c>
      <c r="K5" s="181" t="s">
        <v>257</v>
      </c>
      <c r="L5" s="181" t="s">
        <v>258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567</v>
      </c>
      <c r="H7" s="478"/>
      <c r="I7" s="478"/>
      <c r="J7" s="478" t="s">
        <v>573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/>
      <c r="E19" s="179"/>
      <c r="F19" s="179"/>
      <c r="G19" s="179"/>
      <c r="H19" s="179"/>
      <c r="I19" s="179"/>
      <c r="J19" s="179"/>
      <c r="K19" s="179"/>
      <c r="L19" s="179"/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/>
      <c r="E20" s="179"/>
      <c r="F20" s="179"/>
      <c r="G20" s="179"/>
      <c r="H20" s="179"/>
      <c r="I20" s="179"/>
      <c r="J20" s="179"/>
      <c r="K20" s="179"/>
      <c r="L20" s="179"/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/>
      <c r="E22" s="179"/>
      <c r="F22" s="179"/>
      <c r="G22" s="179"/>
      <c r="H22" s="179"/>
      <c r="I22" s="179"/>
      <c r="J22" s="179"/>
      <c r="K22" s="179"/>
      <c r="L22" s="179"/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s="164" customFormat="1" ht="55.5" customHeight="1">
      <c r="A26" s="170">
        <v>17</v>
      </c>
      <c r="B26" s="171" t="s">
        <v>397</v>
      </c>
      <c r="C26" s="174" t="s">
        <v>467</v>
      </c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s="259" customFormat="1" ht="55.5" customHeight="1">
      <c r="A27" s="170">
        <v>18</v>
      </c>
      <c r="B27" s="171" t="s">
        <v>398</v>
      </c>
      <c r="C27" s="174" t="s">
        <v>468</v>
      </c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s="252" customFormat="1" ht="55.5" customHeight="1">
      <c r="A28" s="170">
        <v>19</v>
      </c>
      <c r="B28" s="171" t="s">
        <v>399</v>
      </c>
      <c r="C28" s="174" t="s">
        <v>469</v>
      </c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s="253" customFormat="1" ht="55.5" customHeight="1" thickBot="1">
      <c r="A29" s="170">
        <v>20</v>
      </c>
      <c r="B29" s="171" t="s">
        <v>400</v>
      </c>
      <c r="C29" s="174" t="s">
        <v>470</v>
      </c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257" customFormat="1" ht="55.5" customHeight="1" thickBot="1">
      <c r="A30" s="170">
        <v>21</v>
      </c>
      <c r="B30" s="171" t="s">
        <v>401</v>
      </c>
      <c r="C30" s="268" t="s">
        <v>471</v>
      </c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261" customFormat="1" ht="55.5" customHeight="1">
      <c r="A31" s="170">
        <v>22</v>
      </c>
      <c r="B31" s="171" t="s">
        <v>402</v>
      </c>
      <c r="C31" s="296" t="s">
        <v>472</v>
      </c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260" customFormat="1" ht="55.5" customHeight="1">
      <c r="A32" s="170">
        <v>23</v>
      </c>
      <c r="B32" s="171" t="s">
        <v>403</v>
      </c>
      <c r="C32" s="296" t="s">
        <v>276</v>
      </c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s="260" customFormat="1" ht="55.5" customHeight="1">
      <c r="A33" s="170">
        <v>24</v>
      </c>
      <c r="B33" s="171" t="s">
        <v>404</v>
      </c>
      <c r="C33" s="296" t="s">
        <v>473</v>
      </c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s="260" customFormat="1" ht="55.5" customHeight="1">
      <c r="A34" s="170">
        <v>25</v>
      </c>
      <c r="B34" s="171" t="s">
        <v>405</v>
      </c>
      <c r="C34" s="297" t="s">
        <v>474</v>
      </c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259" customFormat="1" ht="55.5" customHeight="1">
      <c r="A35" s="170">
        <v>26</v>
      </c>
      <c r="B35" s="171" t="s">
        <v>406</v>
      </c>
      <c r="C35" s="296" t="s">
        <v>475</v>
      </c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259" customFormat="1" ht="55.5" customHeight="1">
      <c r="A36" s="170">
        <v>27</v>
      </c>
      <c r="B36" s="171" t="s">
        <v>407</v>
      </c>
      <c r="C36" s="296" t="s">
        <v>476</v>
      </c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s="259" customFormat="1" ht="55.5" customHeight="1">
      <c r="A37" s="170">
        <v>28</v>
      </c>
      <c r="B37" s="171" t="s">
        <v>408</v>
      </c>
      <c r="C37" s="296" t="s">
        <v>477</v>
      </c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s="259" customFormat="1" ht="55.5" customHeight="1">
      <c r="A38" s="170">
        <v>29</v>
      </c>
      <c r="B38" s="171" t="s">
        <v>409</v>
      </c>
      <c r="C38" s="174" t="s">
        <v>478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s="259" customFormat="1" ht="55.5" customHeight="1">
      <c r="A39" s="170">
        <v>30</v>
      </c>
      <c r="B39" s="171" t="s">
        <v>410</v>
      </c>
      <c r="C39" s="174" t="s">
        <v>479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s="259" customFormat="1" ht="55.5" customHeight="1">
      <c r="A40" s="170">
        <v>31</v>
      </c>
      <c r="B40" s="171" t="s">
        <v>411</v>
      </c>
      <c r="C40" s="174" t="s">
        <v>480</v>
      </c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63" customFormat="1" ht="80.25" customHeight="1" thickBot="1">
      <c r="A45" s="251">
        <v>36</v>
      </c>
      <c r="B45" s="167" t="s">
        <v>343</v>
      </c>
      <c r="C45" s="294" t="s">
        <v>456</v>
      </c>
      <c r="D45" s="169">
        <v>40354</v>
      </c>
      <c r="E45" s="169"/>
      <c r="F45" s="169">
        <v>40354</v>
      </c>
      <c r="G45" s="169">
        <v>40693</v>
      </c>
      <c r="H45" s="169"/>
      <c r="I45" s="169">
        <v>40693</v>
      </c>
      <c r="J45" s="169">
        <v>19152</v>
      </c>
      <c r="K45" s="169"/>
      <c r="L45" s="169">
        <v>19152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s="259" customFormat="1" ht="55.5" customHeight="1">
      <c r="A47" s="170">
        <v>38</v>
      </c>
      <c r="B47" s="171" t="s">
        <v>415</v>
      </c>
      <c r="C47" s="263" t="s">
        <v>377</v>
      </c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s="262" customFormat="1" ht="55.5" customHeight="1" thickBot="1">
      <c r="A48" s="170">
        <v>39</v>
      </c>
      <c r="B48" s="171" t="s">
        <v>416</v>
      </c>
      <c r="C48" s="263" t="s">
        <v>462</v>
      </c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24</v>
      </c>
      <c r="E57" s="169"/>
      <c r="F57" s="169">
        <v>24</v>
      </c>
      <c r="G57" s="169">
        <v>24</v>
      </c>
      <c r="H57" s="169"/>
      <c r="I57" s="169">
        <v>24</v>
      </c>
      <c r="J57" s="169"/>
      <c r="K57" s="169"/>
      <c r="L57" s="169"/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24</v>
      </c>
      <c r="E58" s="179"/>
      <c r="F58" s="179">
        <v>24</v>
      </c>
      <c r="G58" s="179">
        <v>24</v>
      </c>
      <c r="H58" s="179"/>
      <c r="I58" s="179">
        <v>24</v>
      </c>
      <c r="J58" s="179"/>
      <c r="K58" s="179"/>
      <c r="L58" s="179"/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54" customFormat="1" ht="55.5" customHeight="1">
      <c r="A60" s="251">
        <v>51</v>
      </c>
      <c r="B60" s="266" t="s">
        <v>349</v>
      </c>
      <c r="C60" s="168" t="s">
        <v>350</v>
      </c>
      <c r="D60" s="169"/>
      <c r="E60" s="169"/>
      <c r="F60" s="169"/>
      <c r="G60" s="169"/>
      <c r="H60" s="169"/>
      <c r="I60" s="169"/>
      <c r="J60" s="169"/>
      <c r="K60" s="169"/>
      <c r="L60" s="169"/>
    </row>
    <row r="61" spans="1:12" s="271" customFormat="1" ht="55.5" customHeight="1">
      <c r="A61" s="251">
        <v>52</v>
      </c>
      <c r="B61" s="266" t="s">
        <v>351</v>
      </c>
      <c r="C61" s="168" t="s">
        <v>352</v>
      </c>
      <c r="D61" s="169">
        <v>40378</v>
      </c>
      <c r="E61" s="169"/>
      <c r="F61" s="169">
        <v>40378</v>
      </c>
      <c r="G61" s="169">
        <v>40717</v>
      </c>
      <c r="H61" s="169"/>
      <c r="I61" s="169">
        <v>40717</v>
      </c>
      <c r="J61" s="169">
        <v>19152</v>
      </c>
      <c r="K61" s="169"/>
      <c r="L61" s="169">
        <v>19152</v>
      </c>
    </row>
    <row r="62" spans="1:6" s="262" customFormat="1" ht="42" customHeight="1" thickBot="1">
      <c r="A62" s="170"/>
      <c r="B62" s="171"/>
      <c r="C62" s="265"/>
      <c r="D62" s="179"/>
      <c r="E62" s="179"/>
      <c r="F62" s="179"/>
    </row>
    <row r="63" spans="1:6" s="257" customFormat="1" ht="42" customHeight="1" thickBot="1">
      <c r="A63" s="170"/>
      <c r="B63" s="173"/>
      <c r="C63" s="256"/>
      <c r="D63" s="179"/>
      <c r="E63" s="179"/>
      <c r="F63" s="179"/>
    </row>
    <row r="64" spans="1:6" s="166" customFormat="1" ht="42" customHeight="1" thickBot="1">
      <c r="A64" s="170"/>
      <c r="B64" s="173"/>
      <c r="C64" s="174"/>
      <c r="D64" s="179"/>
      <c r="E64" s="179"/>
      <c r="F64" s="179"/>
    </row>
    <row r="65" spans="1:6" s="264" customFormat="1" ht="42" customHeight="1" thickBot="1">
      <c r="A65" s="170"/>
      <c r="B65" s="255"/>
      <c r="C65" s="256"/>
      <c r="D65" s="179"/>
      <c r="E65" s="179"/>
      <c r="F65" s="179"/>
    </row>
    <row r="66" spans="1:6" s="165" customFormat="1" ht="42" customHeight="1">
      <c r="A66" s="170"/>
      <c r="B66" s="171"/>
      <c r="C66" s="172"/>
      <c r="D66" s="179"/>
      <c r="E66" s="179"/>
      <c r="F66" s="179"/>
    </row>
    <row r="67" spans="1:6" s="262" customFormat="1" ht="42" customHeight="1" thickBot="1">
      <c r="A67" s="170"/>
      <c r="B67" s="171"/>
      <c r="C67" s="172"/>
      <c r="D67" s="179"/>
      <c r="E67" s="179"/>
      <c r="F67" s="179"/>
    </row>
    <row r="68" spans="1:6" s="264" customFormat="1" ht="42" customHeight="1" thickBot="1">
      <c r="A68" s="170"/>
      <c r="B68" s="255"/>
      <c r="C68" s="256"/>
      <c r="D68" s="179"/>
      <c r="E68" s="179"/>
      <c r="F68" s="179"/>
    </row>
    <row r="69" spans="1:6" s="165" customFormat="1" ht="42" customHeight="1">
      <c r="A69" s="170"/>
      <c r="B69" s="171"/>
      <c r="C69" s="172"/>
      <c r="D69" s="179"/>
      <c r="E69" s="179"/>
      <c r="F69" s="179"/>
    </row>
    <row r="70" spans="1:6" s="262" customFormat="1" ht="42" customHeight="1" thickBot="1">
      <c r="A70" s="170"/>
      <c r="B70" s="171"/>
      <c r="C70" s="172"/>
      <c r="D70" s="179"/>
      <c r="E70" s="179"/>
      <c r="F70" s="179"/>
    </row>
    <row r="71" spans="1:6" s="264" customFormat="1" ht="42" customHeight="1" thickBot="1">
      <c r="A71" s="170"/>
      <c r="B71" s="255"/>
      <c r="C71" s="256"/>
      <c r="D71" s="179"/>
      <c r="E71" s="179"/>
      <c r="F71" s="179"/>
    </row>
    <row r="72" spans="1:6" s="166" customFormat="1" ht="42" customHeight="1" thickBot="1">
      <c r="A72" s="170"/>
      <c r="B72" s="173"/>
      <c r="C72" s="256"/>
      <c r="D72" s="179"/>
      <c r="E72" s="179"/>
      <c r="F72" s="179"/>
    </row>
    <row r="73" spans="1:6" s="257" customFormat="1" ht="42" customHeight="1" thickBot="1">
      <c r="A73" s="170"/>
      <c r="B73" s="255"/>
      <c r="C73" s="256"/>
      <c r="D73" s="179"/>
      <c r="E73" s="179"/>
      <c r="F73" s="179"/>
    </row>
    <row r="74" spans="1:6" ht="38.25">
      <c r="A74" s="175"/>
      <c r="B74" s="176"/>
      <c r="C74" s="177"/>
      <c r="D74" s="177"/>
      <c r="E74" s="177"/>
      <c r="F74" s="178"/>
    </row>
    <row r="75" ht="20.25">
      <c r="D75" s="64"/>
    </row>
    <row r="76" ht="20.25">
      <c r="D76" s="63"/>
    </row>
    <row r="78" ht="20.25">
      <c r="B78" s="11"/>
    </row>
  </sheetData>
  <sheetProtection/>
  <mergeCells count="10">
    <mergeCell ref="A2:L2"/>
    <mergeCell ref="A3:L3"/>
    <mergeCell ref="A1:L1"/>
    <mergeCell ref="A4:L4"/>
    <mergeCell ref="G7:I9"/>
    <mergeCell ref="J7:L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42" zoomScaleSheetLayoutView="42" zoomScalePageLayoutView="0" workbookViewId="0" topLeftCell="A1">
      <selection activeCell="A2" sqref="A2:F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7.375" style="65" customWidth="1"/>
    <col min="6" max="6" width="37.625" style="65" hidden="1" customWidth="1"/>
    <col min="7" max="7" width="0.74609375" style="65" customWidth="1"/>
    <col min="8" max="16384" width="9.125" style="65" customWidth="1"/>
  </cols>
  <sheetData>
    <row r="1" spans="1:6" ht="20.25">
      <c r="A1" s="486" t="s">
        <v>715</v>
      </c>
      <c r="B1" s="487"/>
      <c r="C1" s="487"/>
      <c r="D1" s="487"/>
      <c r="E1" s="487"/>
      <c r="F1" s="487"/>
    </row>
    <row r="2" spans="1:7" ht="62.25" customHeight="1">
      <c r="A2" s="482" t="s">
        <v>694</v>
      </c>
      <c r="B2" s="483"/>
      <c r="C2" s="483"/>
      <c r="D2" s="483"/>
      <c r="E2" s="483"/>
      <c r="F2" s="483"/>
      <c r="G2" s="74"/>
    </row>
    <row r="3" spans="1:6" ht="30" customHeight="1">
      <c r="A3" s="126"/>
      <c r="B3" s="127"/>
      <c r="C3" s="127"/>
      <c r="D3" s="511"/>
      <c r="E3" s="511"/>
      <c r="F3" s="511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250</v>
      </c>
      <c r="F4" s="273" t="s">
        <v>252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567</v>
      </c>
      <c r="F5" s="273" t="s">
        <v>573</v>
      </c>
      <c r="G5" s="275"/>
      <c r="H5" s="275"/>
      <c r="I5" s="275"/>
      <c r="J5" s="275"/>
    </row>
    <row r="6" spans="1:10" s="280" customFormat="1" ht="42.75" customHeight="1">
      <c r="A6" s="351">
        <v>1</v>
      </c>
      <c r="B6" s="351" t="s">
        <v>54</v>
      </c>
      <c r="C6" s="277" t="s">
        <v>2</v>
      </c>
      <c r="D6" s="278">
        <v>28836</v>
      </c>
      <c r="E6" s="278">
        <v>29065</v>
      </c>
      <c r="F6" s="278">
        <v>13541</v>
      </c>
      <c r="G6" s="279"/>
      <c r="H6" s="279"/>
      <c r="I6" s="279"/>
      <c r="J6" s="279"/>
    </row>
    <row r="7" spans="1:6" s="280" customFormat="1" ht="42.75" customHeight="1">
      <c r="A7" s="351">
        <v>2</v>
      </c>
      <c r="B7" s="281" t="s">
        <v>55</v>
      </c>
      <c r="C7" s="277" t="s">
        <v>426</v>
      </c>
      <c r="D7" s="278">
        <v>28836</v>
      </c>
      <c r="E7" s="278">
        <v>29065</v>
      </c>
      <c r="F7" s="278">
        <v>13541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27768</v>
      </c>
      <c r="E8" s="285">
        <v>28655</v>
      </c>
      <c r="F8" s="285">
        <v>13130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0</v>
      </c>
      <c r="E9" s="285">
        <v>0</v>
      </c>
      <c r="F9" s="285">
        <v>0</v>
      </c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720</v>
      </c>
      <c r="E10" s="285">
        <v>0</v>
      </c>
      <c r="F10" s="285">
        <v>0</v>
      </c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348</v>
      </c>
      <c r="E11" s="285">
        <v>0</v>
      </c>
      <c r="F11" s="285">
        <v>0</v>
      </c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0</v>
      </c>
      <c r="E12" s="285">
        <v>410</v>
      </c>
      <c r="F12" s="285">
        <v>411</v>
      </c>
    </row>
    <row r="13" spans="1:9" s="280" customFormat="1" ht="42.75" customHeight="1">
      <c r="A13" s="351">
        <v>8</v>
      </c>
      <c r="B13" s="281" t="s">
        <v>61</v>
      </c>
      <c r="C13" s="277" t="s">
        <v>5</v>
      </c>
      <c r="D13" s="278">
        <v>0</v>
      </c>
      <c r="E13" s="278">
        <v>0</v>
      </c>
      <c r="F13" s="278">
        <v>0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/>
      <c r="E14" s="285"/>
      <c r="F14" s="285"/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/>
      <c r="E15" s="285"/>
      <c r="F15" s="285"/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/>
      <c r="E16" s="285"/>
      <c r="F16" s="285"/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/>
      <c r="E17" s="285"/>
      <c r="F17" s="285"/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/>
      <c r="E18" s="285"/>
      <c r="F18" s="285"/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/>
      <c r="E19" s="285"/>
      <c r="F19" s="285"/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/>
      <c r="E20" s="285"/>
      <c r="F20" s="285"/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0</v>
      </c>
      <c r="E21" s="285">
        <v>0</v>
      </c>
      <c r="F21" s="285">
        <v>0</v>
      </c>
      <c r="J21" s="274" t="s">
        <v>185</v>
      </c>
    </row>
    <row r="22" spans="1:6" s="280" customFormat="1" ht="42.75" customHeight="1">
      <c r="A22" s="351">
        <v>17</v>
      </c>
      <c r="B22" s="281" t="s">
        <v>70</v>
      </c>
      <c r="C22" s="277" t="s">
        <v>10</v>
      </c>
      <c r="D22" s="278">
        <v>0</v>
      </c>
      <c r="E22" s="278">
        <v>0</v>
      </c>
      <c r="F22" s="278">
        <v>0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/>
      <c r="E23" s="285"/>
      <c r="F23" s="285"/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/>
      <c r="E24" s="285"/>
      <c r="F24" s="285"/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/>
      <c r="E25" s="285"/>
      <c r="F25" s="285"/>
    </row>
    <row r="26" spans="1:6" s="280" customFormat="1" ht="60">
      <c r="A26" s="351">
        <v>21</v>
      </c>
      <c r="B26" s="351" t="s">
        <v>73</v>
      </c>
      <c r="C26" s="277" t="s">
        <v>434</v>
      </c>
      <c r="D26" s="288">
        <v>7786</v>
      </c>
      <c r="E26" s="288">
        <v>7896</v>
      </c>
      <c r="F26" s="288">
        <v>3760</v>
      </c>
    </row>
    <row r="27" ht="12.75">
      <c r="D27" s="76"/>
    </row>
  </sheetData>
  <sheetProtection/>
  <mergeCells count="4">
    <mergeCell ref="A4:A5"/>
    <mergeCell ref="A1:F1"/>
    <mergeCell ref="A2:F2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7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12.25390625" style="185" customWidth="1"/>
    <col min="2" max="2" width="11.75390625" style="70" customWidth="1"/>
    <col min="3" max="3" width="64.875" style="65" customWidth="1"/>
    <col min="4" max="4" width="18.75390625" style="91" customWidth="1"/>
    <col min="5" max="5" width="15.125" style="65" customWidth="1"/>
    <col min="6" max="6" width="15.25390625" style="65" hidden="1" customWidth="1"/>
    <col min="7" max="7" width="0.6171875" style="65" customWidth="1"/>
    <col min="8" max="16384" width="9.125" style="65" customWidth="1"/>
  </cols>
  <sheetData>
    <row r="1" spans="1:7" ht="20.25">
      <c r="A1" s="486" t="s">
        <v>529</v>
      </c>
      <c r="B1" s="487"/>
      <c r="C1" s="487"/>
      <c r="D1" s="487"/>
      <c r="E1" s="487"/>
      <c r="F1" s="487"/>
      <c r="G1" s="103"/>
    </row>
    <row r="2" spans="1:9" s="78" customFormat="1" ht="49.5" customHeight="1">
      <c r="A2" s="520" t="s">
        <v>580</v>
      </c>
      <c r="B2" s="521"/>
      <c r="C2" s="521"/>
      <c r="D2" s="521"/>
      <c r="E2" s="521"/>
      <c r="F2" s="521"/>
      <c r="G2" s="108"/>
      <c r="I2" s="79"/>
    </row>
    <row r="3" spans="1:9" s="78" customFormat="1" ht="49.5" customHeight="1">
      <c r="A3" s="518" t="s">
        <v>282</v>
      </c>
      <c r="B3" s="519" t="s">
        <v>249</v>
      </c>
      <c r="C3" s="519"/>
      <c r="D3" s="357" t="s">
        <v>281</v>
      </c>
      <c r="E3" s="364" t="s">
        <v>250</v>
      </c>
      <c r="F3" s="364" t="s">
        <v>252</v>
      </c>
      <c r="G3" s="80"/>
      <c r="I3" s="79"/>
    </row>
    <row r="4" spans="1:7" ht="81">
      <c r="A4" s="512"/>
      <c r="B4" s="513" t="s">
        <v>81</v>
      </c>
      <c r="C4" s="513"/>
      <c r="D4" s="355" t="s">
        <v>101</v>
      </c>
      <c r="E4" s="363" t="s">
        <v>567</v>
      </c>
      <c r="F4" s="363" t="s">
        <v>573</v>
      </c>
      <c r="G4" s="70"/>
    </row>
    <row r="5" spans="1:6" s="83" customFormat="1" ht="20.25">
      <c r="A5" s="146">
        <v>1</v>
      </c>
      <c r="B5" s="146" t="s">
        <v>54</v>
      </c>
      <c r="C5" s="186" t="s">
        <v>52</v>
      </c>
      <c r="D5" s="187">
        <v>3756</v>
      </c>
      <c r="E5" s="187">
        <v>3756</v>
      </c>
      <c r="F5" s="187">
        <v>1638</v>
      </c>
    </row>
    <row r="6" spans="1:6" s="85" customFormat="1" ht="20.25">
      <c r="A6" s="356">
        <v>2</v>
      </c>
      <c r="B6" s="188"/>
      <c r="C6" s="189" t="s">
        <v>14</v>
      </c>
      <c r="D6" s="190">
        <v>776</v>
      </c>
      <c r="E6" s="190">
        <v>836</v>
      </c>
      <c r="F6" s="190">
        <v>212</v>
      </c>
    </row>
    <row r="7" spans="1:6" ht="20.25">
      <c r="A7" s="183">
        <v>3</v>
      </c>
      <c r="B7" s="191" t="s">
        <v>106</v>
      </c>
      <c r="C7" s="192" t="s">
        <v>15</v>
      </c>
      <c r="D7" s="191">
        <v>0</v>
      </c>
      <c r="E7" s="191">
        <v>0</v>
      </c>
      <c r="F7" s="191">
        <v>0</v>
      </c>
    </row>
    <row r="8" spans="1:6" ht="20.25">
      <c r="A8" s="183">
        <v>4</v>
      </c>
      <c r="B8" s="191" t="s">
        <v>107</v>
      </c>
      <c r="C8" s="192" t="s">
        <v>16</v>
      </c>
      <c r="D8" s="191">
        <v>10</v>
      </c>
      <c r="E8" s="191">
        <v>10</v>
      </c>
      <c r="F8" s="191">
        <v>0</v>
      </c>
    </row>
    <row r="9" spans="1:6" ht="20.25">
      <c r="A9" s="183">
        <v>5</v>
      </c>
      <c r="B9" s="191" t="s">
        <v>108</v>
      </c>
      <c r="C9" s="192" t="s">
        <v>17</v>
      </c>
      <c r="D9" s="191">
        <v>75</v>
      </c>
      <c r="E9" s="191">
        <v>136</v>
      </c>
      <c r="F9" s="191">
        <v>120</v>
      </c>
    </row>
    <row r="10" spans="1:6" ht="20.25">
      <c r="A10" s="183">
        <v>6</v>
      </c>
      <c r="B10" s="191" t="s">
        <v>109</v>
      </c>
      <c r="C10" s="192" t="s">
        <v>18</v>
      </c>
      <c r="D10" s="191">
        <v>47</v>
      </c>
      <c r="E10" s="191">
        <v>47</v>
      </c>
      <c r="F10" s="191">
        <v>0</v>
      </c>
    </row>
    <row r="11" spans="1:6" ht="20.25">
      <c r="A11" s="183">
        <v>7</v>
      </c>
      <c r="B11" s="191" t="s">
        <v>110</v>
      </c>
      <c r="C11" s="192" t="s">
        <v>19</v>
      </c>
      <c r="D11" s="191">
        <v>0</v>
      </c>
      <c r="E11" s="191">
        <v>0</v>
      </c>
      <c r="F11" s="191">
        <v>0</v>
      </c>
    </row>
    <row r="12" spans="1:6" ht="20.25">
      <c r="A12" s="183">
        <v>8</v>
      </c>
      <c r="B12" s="191" t="s">
        <v>111</v>
      </c>
      <c r="C12" s="192" t="s">
        <v>20</v>
      </c>
      <c r="D12" s="191">
        <v>0</v>
      </c>
      <c r="E12" s="191">
        <v>0</v>
      </c>
      <c r="F12" s="191">
        <v>0</v>
      </c>
    </row>
    <row r="13" spans="1:6" ht="20.25">
      <c r="A13" s="183">
        <v>9</v>
      </c>
      <c r="B13" s="191" t="s">
        <v>112</v>
      </c>
      <c r="C13" s="192" t="s">
        <v>21</v>
      </c>
      <c r="D13" s="191">
        <v>0</v>
      </c>
      <c r="E13" s="191">
        <v>0</v>
      </c>
      <c r="F13" s="191">
        <v>0</v>
      </c>
    </row>
    <row r="14" spans="1:6" ht="40.5">
      <c r="A14" s="183">
        <v>10</v>
      </c>
      <c r="B14" s="191" t="s">
        <v>113</v>
      </c>
      <c r="C14" s="192" t="s">
        <v>524</v>
      </c>
      <c r="D14" s="191">
        <v>165</v>
      </c>
      <c r="E14" s="191">
        <v>165</v>
      </c>
      <c r="F14" s="191">
        <v>23</v>
      </c>
    </row>
    <row r="15" spans="1:6" ht="20.25">
      <c r="A15" s="183">
        <v>11</v>
      </c>
      <c r="B15" s="191" t="s">
        <v>114</v>
      </c>
      <c r="C15" s="192" t="s">
        <v>23</v>
      </c>
      <c r="D15" s="191">
        <v>0</v>
      </c>
      <c r="E15" s="191">
        <v>0</v>
      </c>
      <c r="F15" s="191">
        <v>0</v>
      </c>
    </row>
    <row r="16" spans="1:6" ht="20.25">
      <c r="A16" s="183">
        <v>12</v>
      </c>
      <c r="B16" s="191" t="s">
        <v>115</v>
      </c>
      <c r="C16" s="192" t="s">
        <v>24</v>
      </c>
      <c r="D16" s="191">
        <v>478</v>
      </c>
      <c r="E16" s="191">
        <v>478</v>
      </c>
      <c r="F16" s="191">
        <v>69</v>
      </c>
    </row>
    <row r="17" spans="1:6" s="85" customFormat="1" ht="20.25">
      <c r="A17" s="356">
        <v>13</v>
      </c>
      <c r="B17" s="188"/>
      <c r="C17" s="189" t="s">
        <v>25</v>
      </c>
      <c r="D17" s="190">
        <v>1908</v>
      </c>
      <c r="E17" s="190">
        <v>1848</v>
      </c>
      <c r="F17" s="190">
        <v>950</v>
      </c>
    </row>
    <row r="18" spans="1:6" ht="20.25">
      <c r="A18" s="183">
        <v>14</v>
      </c>
      <c r="B18" s="191" t="s">
        <v>116</v>
      </c>
      <c r="C18" s="192" t="s">
        <v>26</v>
      </c>
      <c r="D18" s="191">
        <v>246</v>
      </c>
      <c r="E18" s="191">
        <v>246</v>
      </c>
      <c r="F18" s="191">
        <v>92</v>
      </c>
    </row>
    <row r="19" spans="1:6" ht="20.25">
      <c r="A19" s="183">
        <v>15</v>
      </c>
      <c r="B19" s="191" t="s">
        <v>117</v>
      </c>
      <c r="C19" s="192" t="s">
        <v>27</v>
      </c>
      <c r="D19" s="191">
        <v>10</v>
      </c>
      <c r="E19" s="191">
        <v>10</v>
      </c>
      <c r="F19" s="191">
        <v>0</v>
      </c>
    </row>
    <row r="20" spans="1:6" ht="20.25">
      <c r="A20" s="183">
        <v>16</v>
      </c>
      <c r="B20" s="191" t="s">
        <v>118</v>
      </c>
      <c r="C20" s="192" t="s">
        <v>28</v>
      </c>
      <c r="D20" s="191">
        <v>0</v>
      </c>
      <c r="E20" s="191">
        <v>0</v>
      </c>
      <c r="F20" s="191">
        <v>0</v>
      </c>
    </row>
    <row r="21" spans="1:6" ht="20.25">
      <c r="A21" s="183">
        <v>17</v>
      </c>
      <c r="B21" s="191" t="s">
        <v>119</v>
      </c>
      <c r="C21" s="192" t="s">
        <v>29</v>
      </c>
      <c r="D21" s="191">
        <v>0</v>
      </c>
      <c r="E21" s="191">
        <v>0</v>
      </c>
      <c r="F21" s="191">
        <v>0</v>
      </c>
    </row>
    <row r="22" spans="1:6" ht="20.25">
      <c r="A22" s="183">
        <v>18</v>
      </c>
      <c r="B22" s="191" t="s">
        <v>120</v>
      </c>
      <c r="C22" s="192" t="s">
        <v>30</v>
      </c>
      <c r="D22" s="191">
        <v>584</v>
      </c>
      <c r="E22" s="191">
        <v>584</v>
      </c>
      <c r="F22" s="191">
        <v>526</v>
      </c>
    </row>
    <row r="23" spans="1:6" ht="20.25">
      <c r="A23" s="183">
        <v>19</v>
      </c>
      <c r="B23" s="191" t="s">
        <v>209</v>
      </c>
      <c r="C23" s="192" t="s">
        <v>31</v>
      </c>
      <c r="D23" s="191">
        <v>346</v>
      </c>
      <c r="E23" s="191">
        <v>346</v>
      </c>
      <c r="F23" s="191">
        <v>142</v>
      </c>
    </row>
    <row r="24" spans="1:6" ht="20.25">
      <c r="A24" s="183">
        <v>20</v>
      </c>
      <c r="B24" s="191" t="s">
        <v>210</v>
      </c>
      <c r="C24" s="193" t="s">
        <v>32</v>
      </c>
      <c r="D24" s="191">
        <v>110</v>
      </c>
      <c r="E24" s="191">
        <v>50</v>
      </c>
      <c r="F24" s="191">
        <v>0</v>
      </c>
    </row>
    <row r="25" spans="1:6" ht="20.25">
      <c r="A25" s="183">
        <v>21</v>
      </c>
      <c r="B25" s="191" t="s">
        <v>211</v>
      </c>
      <c r="C25" s="192" t="s">
        <v>33</v>
      </c>
      <c r="D25" s="191">
        <v>100</v>
      </c>
      <c r="E25" s="191">
        <v>100</v>
      </c>
      <c r="F25" s="191">
        <v>0</v>
      </c>
    </row>
    <row r="26" spans="1:6" ht="20.25">
      <c r="A26" s="183">
        <v>22</v>
      </c>
      <c r="B26" s="191" t="s">
        <v>212</v>
      </c>
      <c r="C26" s="192" t="s">
        <v>34</v>
      </c>
      <c r="D26" s="191">
        <v>512</v>
      </c>
      <c r="E26" s="191">
        <v>512</v>
      </c>
      <c r="F26" s="191">
        <v>190</v>
      </c>
    </row>
    <row r="27" spans="1:6" ht="20.25">
      <c r="A27" s="183">
        <v>23</v>
      </c>
      <c r="B27" s="191" t="s">
        <v>213</v>
      </c>
      <c r="C27" s="192" t="s">
        <v>35</v>
      </c>
      <c r="D27" s="191">
        <v>0</v>
      </c>
      <c r="E27" s="191">
        <v>0</v>
      </c>
      <c r="F27" s="191">
        <v>0</v>
      </c>
    </row>
    <row r="28" spans="1:6" ht="20.25">
      <c r="A28" s="183">
        <v>24</v>
      </c>
      <c r="B28" s="191" t="s">
        <v>214</v>
      </c>
      <c r="C28" s="192" t="s">
        <v>36</v>
      </c>
      <c r="D28" s="191">
        <v>0</v>
      </c>
      <c r="E28" s="191">
        <v>0</v>
      </c>
      <c r="F28" s="191">
        <v>0</v>
      </c>
    </row>
    <row r="29" spans="1:6" s="85" customFormat="1" ht="20.25">
      <c r="A29" s="356">
        <v>25</v>
      </c>
      <c r="B29" s="188"/>
      <c r="C29" s="189" t="s">
        <v>37</v>
      </c>
      <c r="D29" s="190">
        <v>1067</v>
      </c>
      <c r="E29" s="190">
        <v>1067</v>
      </c>
      <c r="F29" s="190">
        <v>476</v>
      </c>
    </row>
    <row r="30" spans="1:6" ht="20.25">
      <c r="A30" s="183">
        <v>26</v>
      </c>
      <c r="B30" s="191" t="s">
        <v>215</v>
      </c>
      <c r="C30" s="193" t="s">
        <v>38</v>
      </c>
      <c r="D30" s="191">
        <v>726</v>
      </c>
      <c r="E30" s="191">
        <v>726</v>
      </c>
      <c r="F30" s="191">
        <v>272</v>
      </c>
    </row>
    <row r="31" spans="1:6" ht="20.25">
      <c r="A31" s="183">
        <v>27</v>
      </c>
      <c r="B31" s="191" t="s">
        <v>216</v>
      </c>
      <c r="C31" s="193" t="s">
        <v>39</v>
      </c>
      <c r="D31" s="191">
        <v>225</v>
      </c>
      <c r="E31" s="191">
        <v>225</v>
      </c>
      <c r="F31" s="191">
        <v>204</v>
      </c>
    </row>
    <row r="32" spans="1:6" ht="20.25">
      <c r="A32" s="183">
        <v>28</v>
      </c>
      <c r="B32" s="191" t="s">
        <v>217</v>
      </c>
      <c r="C32" s="192" t="s">
        <v>40</v>
      </c>
      <c r="D32" s="191">
        <v>0</v>
      </c>
      <c r="E32" s="191">
        <v>0</v>
      </c>
      <c r="F32" s="191">
        <v>0</v>
      </c>
    </row>
    <row r="33" spans="1:6" ht="20.25">
      <c r="A33" s="183">
        <v>29</v>
      </c>
      <c r="B33" s="191" t="s">
        <v>218</v>
      </c>
      <c r="C33" s="192" t="s">
        <v>41</v>
      </c>
      <c r="D33" s="191">
        <v>116</v>
      </c>
      <c r="E33" s="191">
        <v>116</v>
      </c>
      <c r="F33" s="191">
        <v>0</v>
      </c>
    </row>
    <row r="34" spans="1:6" ht="20.25">
      <c r="A34" s="183">
        <v>30</v>
      </c>
      <c r="B34" s="191" t="s">
        <v>219</v>
      </c>
      <c r="C34" s="192" t="s">
        <v>42</v>
      </c>
      <c r="D34" s="191">
        <v>0</v>
      </c>
      <c r="E34" s="191">
        <v>0</v>
      </c>
      <c r="F34" s="191">
        <v>0</v>
      </c>
    </row>
    <row r="35" spans="1:6" s="85" customFormat="1" ht="20.25">
      <c r="A35" s="356">
        <v>31</v>
      </c>
      <c r="B35" s="188"/>
      <c r="C35" s="189" t="s">
        <v>43</v>
      </c>
      <c r="D35" s="190">
        <v>5</v>
      </c>
      <c r="E35" s="190">
        <v>5</v>
      </c>
      <c r="F35" s="190">
        <v>0</v>
      </c>
    </row>
    <row r="36" spans="1:6" ht="20.25">
      <c r="A36" s="183">
        <v>32</v>
      </c>
      <c r="B36" s="191" t="s">
        <v>220</v>
      </c>
      <c r="C36" s="192" t="s">
        <v>44</v>
      </c>
      <c r="D36" s="191">
        <v>0</v>
      </c>
      <c r="E36" s="191">
        <v>0</v>
      </c>
      <c r="F36" s="191">
        <v>0</v>
      </c>
    </row>
    <row r="37" spans="1:6" ht="20.25">
      <c r="A37" s="183">
        <v>33</v>
      </c>
      <c r="B37" s="191" t="s">
        <v>221</v>
      </c>
      <c r="C37" s="192" t="s">
        <v>45</v>
      </c>
      <c r="D37" s="191">
        <v>0</v>
      </c>
      <c r="E37" s="191">
        <v>0</v>
      </c>
      <c r="F37" s="191">
        <v>0</v>
      </c>
    </row>
    <row r="38" spans="1:6" ht="20.25">
      <c r="A38" s="183">
        <v>34</v>
      </c>
      <c r="B38" s="191" t="s">
        <v>222</v>
      </c>
      <c r="C38" s="192" t="s">
        <v>46</v>
      </c>
      <c r="D38" s="191">
        <v>5</v>
      </c>
      <c r="E38" s="191">
        <v>5</v>
      </c>
      <c r="F38" s="191">
        <v>0</v>
      </c>
    </row>
    <row r="39" spans="1:8" s="86" customFormat="1" ht="20.25">
      <c r="A39" s="184">
        <v>35</v>
      </c>
      <c r="B39" s="194" t="s">
        <v>223</v>
      </c>
      <c r="C39" s="195" t="s">
        <v>47</v>
      </c>
      <c r="D39" s="194">
        <v>0</v>
      </c>
      <c r="E39" s="194">
        <v>0</v>
      </c>
      <c r="F39" s="194">
        <v>0</v>
      </c>
      <c r="H39" s="87"/>
    </row>
    <row r="40" spans="1:6" ht="20.25">
      <c r="A40" s="183"/>
      <c r="B40" s="196"/>
      <c r="C40" s="192"/>
      <c r="D40" s="191"/>
      <c r="E40" s="191"/>
      <c r="F40" s="191"/>
    </row>
    <row r="41" spans="1:7" s="90" customFormat="1" ht="20.25">
      <c r="A41" s="153">
        <v>36</v>
      </c>
      <c r="B41" s="197"/>
      <c r="C41" s="198" t="s">
        <v>53</v>
      </c>
      <c r="D41" s="199">
        <v>3756</v>
      </c>
      <c r="E41" s="199">
        <v>3756</v>
      </c>
      <c r="F41" s="199">
        <v>1638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40" zoomScaleSheetLayoutView="40" zoomScalePageLayoutView="0" workbookViewId="0" topLeftCell="A1">
      <pane xSplit="3" ySplit="9" topLeftCell="D10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A2" sqref="A2:L2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41.00390625" style="7" bestFit="1" customWidth="1"/>
    <col min="8" max="8" width="46.75390625" style="7" bestFit="1" customWidth="1"/>
    <col min="9" max="9" width="53.625" style="7" customWidth="1"/>
    <col min="10" max="10" width="41.00390625" style="7" hidden="1" customWidth="1"/>
    <col min="11" max="11" width="46.75390625" style="7" hidden="1" customWidth="1"/>
    <col min="12" max="12" width="34.00390625" style="7" hidden="1" customWidth="1"/>
    <col min="13" max="16384" width="9.125" style="7" customWidth="1"/>
  </cols>
  <sheetData>
    <row r="1" spans="1:12" ht="27.75">
      <c r="A1" s="475" t="s">
        <v>703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33">
      <c r="A2" s="466" t="s">
        <v>679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ht="75" customHeight="1">
      <c r="A3" s="469" t="s">
        <v>609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</row>
    <row r="4" spans="1:12" ht="20.25">
      <c r="A4" s="472" t="s">
        <v>97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4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253</v>
      </c>
      <c r="H5" s="181" t="s">
        <v>254</v>
      </c>
      <c r="I5" s="181" t="s">
        <v>255</v>
      </c>
      <c r="J5" s="181" t="s">
        <v>256</v>
      </c>
      <c r="K5" s="181" t="s">
        <v>257</v>
      </c>
      <c r="L5" s="181" t="s">
        <v>258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567</v>
      </c>
      <c r="H7" s="478"/>
      <c r="I7" s="478"/>
      <c r="J7" s="478" t="s">
        <v>573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>
        <v>23738</v>
      </c>
      <c r="E10" s="169"/>
      <c r="F10" s="169">
        <f>D10</f>
        <v>23738</v>
      </c>
      <c r="G10" s="169">
        <v>23738</v>
      </c>
      <c r="H10" s="169"/>
      <c r="I10" s="169">
        <f>G10</f>
        <v>23738</v>
      </c>
      <c r="J10" s="169">
        <v>12081</v>
      </c>
      <c r="K10" s="169"/>
      <c r="L10" s="169">
        <f>J10</f>
        <v>12081</v>
      </c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>
        <v>300</v>
      </c>
      <c r="E11" s="179"/>
      <c r="F11" s="179">
        <f>D11</f>
        <v>300</v>
      </c>
      <c r="G11" s="179">
        <v>300</v>
      </c>
      <c r="H11" s="179"/>
      <c r="I11" s="179">
        <f>G11</f>
        <v>300</v>
      </c>
      <c r="J11" s="179">
        <v>53</v>
      </c>
      <c r="K11" s="179"/>
      <c r="L11" s="179">
        <f>J11</f>
        <v>53</v>
      </c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>
        <v>6000</v>
      </c>
      <c r="E12" s="179"/>
      <c r="F12" s="179">
        <f aca="true" t="shared" si="0" ref="F12:F40">D12</f>
        <v>6000</v>
      </c>
      <c r="G12" s="179">
        <v>6000</v>
      </c>
      <c r="H12" s="179"/>
      <c r="I12" s="179">
        <f aca="true" t="shared" si="1" ref="I12:I39">G12</f>
        <v>6000</v>
      </c>
      <c r="J12" s="179">
        <v>2863</v>
      </c>
      <c r="K12" s="179"/>
      <c r="L12" s="179">
        <f aca="true" t="shared" si="2" ref="L12:L42">J12</f>
        <v>2863</v>
      </c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>
        <v>11000</v>
      </c>
      <c r="E13" s="179"/>
      <c r="F13" s="179">
        <f t="shared" si="0"/>
        <v>11000</v>
      </c>
      <c r="G13" s="179">
        <v>11000</v>
      </c>
      <c r="H13" s="179"/>
      <c r="I13" s="179">
        <f t="shared" si="1"/>
        <v>11000</v>
      </c>
      <c r="J13" s="179">
        <v>7048</v>
      </c>
      <c r="K13" s="179"/>
      <c r="L13" s="179">
        <f t="shared" si="2"/>
        <v>7048</v>
      </c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>
        <v>600</v>
      </c>
      <c r="E14" s="179"/>
      <c r="F14" s="179">
        <f t="shared" si="0"/>
        <v>600</v>
      </c>
      <c r="G14" s="179">
        <v>600</v>
      </c>
      <c r="H14" s="179"/>
      <c r="I14" s="179">
        <f t="shared" si="1"/>
        <v>600</v>
      </c>
      <c r="J14" s="179">
        <v>116</v>
      </c>
      <c r="K14" s="179"/>
      <c r="L14" s="179">
        <f t="shared" si="2"/>
        <v>116</v>
      </c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>
        <v>5200</v>
      </c>
      <c r="E15" s="179"/>
      <c r="F15" s="179">
        <f t="shared" si="0"/>
        <v>5200</v>
      </c>
      <c r="G15" s="179">
        <v>5200</v>
      </c>
      <c r="H15" s="179"/>
      <c r="I15" s="179">
        <f t="shared" si="1"/>
        <v>5200</v>
      </c>
      <c r="J15" s="179">
        <v>2001</v>
      </c>
      <c r="K15" s="179"/>
      <c r="L15" s="179">
        <f t="shared" si="2"/>
        <v>2001</v>
      </c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>
        <v>160</v>
      </c>
      <c r="E16" s="179"/>
      <c r="F16" s="179">
        <f t="shared" si="0"/>
        <v>160</v>
      </c>
      <c r="G16" s="179">
        <v>160</v>
      </c>
      <c r="H16" s="179"/>
      <c r="I16" s="179">
        <f t="shared" si="1"/>
        <v>160</v>
      </c>
      <c r="J16" s="179">
        <v>0</v>
      </c>
      <c r="K16" s="179"/>
      <c r="L16" s="179">
        <f t="shared" si="2"/>
        <v>0</v>
      </c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>
        <v>478</v>
      </c>
      <c r="E17" s="179"/>
      <c r="F17" s="179">
        <f t="shared" si="0"/>
        <v>478</v>
      </c>
      <c r="G17" s="179">
        <v>478</v>
      </c>
      <c r="H17" s="179"/>
      <c r="I17" s="179">
        <f t="shared" si="1"/>
        <v>478</v>
      </c>
      <c r="J17" s="179">
        <v>0</v>
      </c>
      <c r="K17" s="179"/>
      <c r="L17" s="179">
        <f t="shared" si="2"/>
        <v>0</v>
      </c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>
        <v>40372</v>
      </c>
      <c r="E18" s="169"/>
      <c r="F18" s="169">
        <f t="shared" si="0"/>
        <v>40372</v>
      </c>
      <c r="G18" s="169">
        <v>45909</v>
      </c>
      <c r="H18" s="169"/>
      <c r="I18" s="169">
        <f t="shared" si="1"/>
        <v>45909</v>
      </c>
      <c r="J18" s="169">
        <v>22899</v>
      </c>
      <c r="K18" s="169"/>
      <c r="L18" s="169">
        <f t="shared" si="2"/>
        <v>22899</v>
      </c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>
        <v>1810</v>
      </c>
      <c r="E19" s="179"/>
      <c r="F19" s="179">
        <f t="shared" si="0"/>
        <v>1810</v>
      </c>
      <c r="G19" s="179">
        <v>6275</v>
      </c>
      <c r="H19" s="179"/>
      <c r="I19" s="179">
        <f t="shared" si="1"/>
        <v>6275</v>
      </c>
      <c r="J19" s="179">
        <v>3896</v>
      </c>
      <c r="K19" s="179"/>
      <c r="L19" s="179">
        <f t="shared" si="2"/>
        <v>3896</v>
      </c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>
        <v>32787</v>
      </c>
      <c r="E20" s="179"/>
      <c r="F20" s="179">
        <f t="shared" si="0"/>
        <v>32787</v>
      </c>
      <c r="G20" s="179">
        <v>31879</v>
      </c>
      <c r="H20" s="179"/>
      <c r="I20" s="179">
        <v>32787</v>
      </c>
      <c r="J20" s="179">
        <v>15749</v>
      </c>
      <c r="K20" s="179"/>
      <c r="L20" s="179">
        <f t="shared" si="2"/>
        <v>15749</v>
      </c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>
        <v>0</v>
      </c>
      <c r="E21" s="179"/>
      <c r="F21" s="179">
        <f t="shared" si="0"/>
        <v>0</v>
      </c>
      <c r="G21" s="179">
        <v>912</v>
      </c>
      <c r="H21" s="179"/>
      <c r="I21" s="179">
        <f t="shared" si="1"/>
        <v>912</v>
      </c>
      <c r="J21" s="179">
        <v>0</v>
      </c>
      <c r="K21" s="179"/>
      <c r="L21" s="179">
        <f t="shared" si="2"/>
        <v>0</v>
      </c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>
        <v>19</v>
      </c>
      <c r="E22" s="179"/>
      <c r="F22" s="179">
        <f t="shared" si="0"/>
        <v>19</v>
      </c>
      <c r="G22" s="179">
        <v>319</v>
      </c>
      <c r="H22" s="179"/>
      <c r="I22" s="179">
        <f t="shared" si="1"/>
        <v>319</v>
      </c>
      <c r="J22" s="179">
        <v>199</v>
      </c>
      <c r="K22" s="179"/>
      <c r="L22" s="179">
        <f t="shared" si="2"/>
        <v>199</v>
      </c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>
        <v>5681</v>
      </c>
      <c r="E23" s="179"/>
      <c r="F23" s="179">
        <f t="shared" si="0"/>
        <v>5681</v>
      </c>
      <c r="G23" s="179">
        <v>6449</v>
      </c>
      <c r="H23" s="179"/>
      <c r="I23" s="179">
        <f t="shared" si="1"/>
        <v>6449</v>
      </c>
      <c r="J23" s="179">
        <v>3055</v>
      </c>
      <c r="K23" s="179"/>
      <c r="L23" s="179">
        <f t="shared" si="2"/>
        <v>3055</v>
      </c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>
        <v>75</v>
      </c>
      <c r="E24" s="179"/>
      <c r="F24" s="179">
        <f t="shared" si="0"/>
        <v>75</v>
      </c>
      <c r="G24" s="179">
        <v>75</v>
      </c>
      <c r="H24" s="179"/>
      <c r="I24" s="179">
        <f t="shared" si="1"/>
        <v>75</v>
      </c>
      <c r="J24" s="179"/>
      <c r="K24" s="179"/>
      <c r="L24" s="179">
        <f t="shared" si="2"/>
        <v>0</v>
      </c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>
        <v>177515</v>
      </c>
      <c r="E25" s="169"/>
      <c r="F25" s="169">
        <f t="shared" si="0"/>
        <v>177515</v>
      </c>
      <c r="G25" s="169">
        <v>175107</v>
      </c>
      <c r="H25" s="169">
        <v>9935</v>
      </c>
      <c r="I25" s="169">
        <v>185042</v>
      </c>
      <c r="J25" s="169">
        <v>94401</v>
      </c>
      <c r="K25" s="169">
        <v>9935</v>
      </c>
      <c r="L25" s="169">
        <f t="shared" si="2"/>
        <v>94401</v>
      </c>
    </row>
    <row r="26" spans="1:12" s="164" customFormat="1" ht="55.5" customHeight="1">
      <c r="A26" s="170">
        <v>17</v>
      </c>
      <c r="B26" s="171" t="s">
        <v>397</v>
      </c>
      <c r="C26" s="174" t="s">
        <v>467</v>
      </c>
      <c r="D26" s="179">
        <v>29221</v>
      </c>
      <c r="E26" s="179"/>
      <c r="F26" s="179">
        <f t="shared" si="0"/>
        <v>29221</v>
      </c>
      <c r="G26" s="179">
        <v>29221</v>
      </c>
      <c r="H26" s="179"/>
      <c r="I26" s="179">
        <f t="shared" si="1"/>
        <v>29221</v>
      </c>
      <c r="J26" s="179">
        <v>33110</v>
      </c>
      <c r="K26" s="179"/>
      <c r="L26" s="179">
        <f t="shared" si="2"/>
        <v>33110</v>
      </c>
    </row>
    <row r="27" spans="1:12" s="259" customFormat="1" ht="55.5" customHeight="1">
      <c r="A27" s="170">
        <v>18</v>
      </c>
      <c r="B27" s="171" t="s">
        <v>398</v>
      </c>
      <c r="C27" s="174" t="s">
        <v>468</v>
      </c>
      <c r="D27" s="179">
        <v>20041</v>
      </c>
      <c r="E27" s="179"/>
      <c r="F27" s="179">
        <f t="shared" si="0"/>
        <v>20041</v>
      </c>
      <c r="G27" s="179">
        <v>20041</v>
      </c>
      <c r="H27" s="179"/>
      <c r="I27" s="179">
        <f t="shared" si="1"/>
        <v>20041</v>
      </c>
      <c r="J27" s="179"/>
      <c r="K27" s="179"/>
      <c r="L27" s="179">
        <f t="shared" si="2"/>
        <v>0</v>
      </c>
    </row>
    <row r="28" spans="1:12" s="252" customFormat="1" ht="55.5" customHeight="1">
      <c r="A28" s="170">
        <v>19</v>
      </c>
      <c r="B28" s="171" t="s">
        <v>399</v>
      </c>
      <c r="C28" s="174" t="s">
        <v>469</v>
      </c>
      <c r="D28" s="179">
        <v>36509</v>
      </c>
      <c r="E28" s="179"/>
      <c r="F28" s="179">
        <f t="shared" si="0"/>
        <v>36509</v>
      </c>
      <c r="G28" s="179">
        <v>36509</v>
      </c>
      <c r="H28" s="179"/>
      <c r="I28" s="179">
        <f t="shared" si="1"/>
        <v>36509</v>
      </c>
      <c r="J28" s="179">
        <v>18586</v>
      </c>
      <c r="K28" s="179"/>
      <c r="L28" s="179">
        <f t="shared" si="2"/>
        <v>18586</v>
      </c>
    </row>
    <row r="29" spans="1:12" s="253" customFormat="1" ht="55.5" customHeight="1" thickBot="1">
      <c r="A29" s="170">
        <v>20</v>
      </c>
      <c r="B29" s="171" t="s">
        <v>400</v>
      </c>
      <c r="C29" s="174" t="s">
        <v>470</v>
      </c>
      <c r="D29" s="179">
        <v>3733</v>
      </c>
      <c r="E29" s="179"/>
      <c r="F29" s="179">
        <f t="shared" si="0"/>
        <v>3733</v>
      </c>
      <c r="G29" s="179">
        <v>3733</v>
      </c>
      <c r="H29" s="179"/>
      <c r="I29" s="179">
        <f t="shared" si="1"/>
        <v>3733</v>
      </c>
      <c r="J29" s="179">
        <v>1929</v>
      </c>
      <c r="K29" s="179"/>
      <c r="L29" s="179">
        <f t="shared" si="2"/>
        <v>1929</v>
      </c>
    </row>
    <row r="30" spans="1:12" s="257" customFormat="1" ht="55.5" customHeight="1" thickBot="1">
      <c r="A30" s="170">
        <v>21</v>
      </c>
      <c r="B30" s="171" t="s">
        <v>401</v>
      </c>
      <c r="C30" s="268" t="s">
        <v>471</v>
      </c>
      <c r="D30" s="179">
        <v>18120</v>
      </c>
      <c r="E30" s="179"/>
      <c r="F30" s="179">
        <f t="shared" si="0"/>
        <v>18120</v>
      </c>
      <c r="G30" s="179">
        <v>18120</v>
      </c>
      <c r="H30" s="179"/>
      <c r="I30" s="179">
        <f t="shared" si="1"/>
        <v>18120</v>
      </c>
      <c r="J30" s="179">
        <v>9422</v>
      </c>
      <c r="K30" s="179"/>
      <c r="L30" s="179">
        <f t="shared" si="2"/>
        <v>9422</v>
      </c>
    </row>
    <row r="31" spans="1:12" s="261" customFormat="1" ht="55.5" customHeight="1">
      <c r="A31" s="170">
        <v>22</v>
      </c>
      <c r="B31" s="171" t="s">
        <v>402</v>
      </c>
      <c r="C31" s="296" t="s">
        <v>472</v>
      </c>
      <c r="D31" s="179">
        <v>8498</v>
      </c>
      <c r="E31" s="179"/>
      <c r="F31" s="179">
        <f t="shared" si="0"/>
        <v>8498</v>
      </c>
      <c r="G31" s="179">
        <v>8498</v>
      </c>
      <c r="H31" s="179"/>
      <c r="I31" s="179">
        <f t="shared" si="1"/>
        <v>8498</v>
      </c>
      <c r="J31" s="179"/>
      <c r="K31" s="179"/>
      <c r="L31" s="179">
        <f t="shared" si="2"/>
        <v>0</v>
      </c>
    </row>
    <row r="32" spans="1:12" s="260" customFormat="1" ht="55.5" customHeight="1">
      <c r="A32" s="170">
        <v>23</v>
      </c>
      <c r="B32" s="171" t="s">
        <v>403</v>
      </c>
      <c r="C32" s="296" t="s">
        <v>276</v>
      </c>
      <c r="D32" s="179">
        <v>3875</v>
      </c>
      <c r="E32" s="179"/>
      <c r="F32" s="179">
        <f t="shared" si="0"/>
        <v>3875</v>
      </c>
      <c r="G32" s="179">
        <v>3820</v>
      </c>
      <c r="H32" s="179"/>
      <c r="I32" s="179">
        <v>3820</v>
      </c>
      <c r="J32" s="179">
        <v>2015</v>
      </c>
      <c r="K32" s="179"/>
      <c r="L32" s="179">
        <f t="shared" si="2"/>
        <v>2015</v>
      </c>
    </row>
    <row r="33" spans="1:12" s="260" customFormat="1" ht="55.5" customHeight="1">
      <c r="A33" s="170">
        <v>24</v>
      </c>
      <c r="B33" s="171" t="s">
        <v>404</v>
      </c>
      <c r="C33" s="296" t="s">
        <v>473</v>
      </c>
      <c r="D33" s="179">
        <v>218</v>
      </c>
      <c r="E33" s="179"/>
      <c r="F33" s="179">
        <f t="shared" si="0"/>
        <v>218</v>
      </c>
      <c r="G33" s="179">
        <v>218</v>
      </c>
      <c r="H33" s="179"/>
      <c r="I33" s="179">
        <f t="shared" si="1"/>
        <v>218</v>
      </c>
      <c r="J33" s="179">
        <v>110</v>
      </c>
      <c r="K33" s="179"/>
      <c r="L33" s="179">
        <f t="shared" si="2"/>
        <v>110</v>
      </c>
    </row>
    <row r="34" spans="1:12" s="260" customFormat="1" ht="76.5">
      <c r="A34" s="170">
        <v>25</v>
      </c>
      <c r="B34" s="171" t="s">
        <v>405</v>
      </c>
      <c r="C34" s="297" t="s">
        <v>474</v>
      </c>
      <c r="D34" s="179">
        <v>24071</v>
      </c>
      <c r="E34" s="179"/>
      <c r="F34" s="179">
        <f t="shared" si="0"/>
        <v>24071</v>
      </c>
      <c r="G34" s="179">
        <v>18859</v>
      </c>
      <c r="H34" s="179"/>
      <c r="I34" s="179">
        <f t="shared" si="1"/>
        <v>18859</v>
      </c>
      <c r="J34" s="179">
        <v>12517</v>
      </c>
      <c r="K34" s="179"/>
      <c r="L34" s="179">
        <f t="shared" si="2"/>
        <v>12517</v>
      </c>
    </row>
    <row r="35" spans="1:12" s="259" customFormat="1" ht="55.5" customHeight="1">
      <c r="A35" s="170">
        <v>26</v>
      </c>
      <c r="B35" s="171" t="s">
        <v>406</v>
      </c>
      <c r="C35" s="296" t="s">
        <v>475</v>
      </c>
      <c r="D35" s="179">
        <v>121</v>
      </c>
      <c r="E35" s="179"/>
      <c r="F35" s="179">
        <f t="shared" si="0"/>
        <v>121</v>
      </c>
      <c r="G35" s="179">
        <v>121</v>
      </c>
      <c r="H35" s="179"/>
      <c r="I35" s="179">
        <f t="shared" si="1"/>
        <v>121</v>
      </c>
      <c r="J35" s="179">
        <v>61</v>
      </c>
      <c r="K35" s="179"/>
      <c r="L35" s="179">
        <f t="shared" si="2"/>
        <v>61</v>
      </c>
    </row>
    <row r="36" spans="1:12" s="259" customFormat="1" ht="55.5" customHeight="1">
      <c r="A36" s="170">
        <v>27</v>
      </c>
      <c r="B36" s="171" t="s">
        <v>407</v>
      </c>
      <c r="C36" s="296" t="s">
        <v>476</v>
      </c>
      <c r="D36" s="179">
        <v>2497</v>
      </c>
      <c r="E36" s="179"/>
      <c r="F36" s="179">
        <f t="shared" si="0"/>
        <v>2497</v>
      </c>
      <c r="G36" s="179">
        <v>2497</v>
      </c>
      <c r="H36" s="179"/>
      <c r="I36" s="179">
        <f t="shared" si="1"/>
        <v>2497</v>
      </c>
      <c r="J36" s="179">
        <v>1298</v>
      </c>
      <c r="K36" s="179"/>
      <c r="L36" s="179">
        <f t="shared" si="2"/>
        <v>1298</v>
      </c>
    </row>
    <row r="37" spans="1:12" s="259" customFormat="1" ht="55.5" customHeight="1">
      <c r="A37" s="170">
        <v>28</v>
      </c>
      <c r="B37" s="171" t="s">
        <v>408</v>
      </c>
      <c r="C37" s="296" t="s">
        <v>477</v>
      </c>
      <c r="D37" s="179">
        <v>5913</v>
      </c>
      <c r="E37" s="179"/>
      <c r="F37" s="179">
        <f t="shared" si="0"/>
        <v>5913</v>
      </c>
      <c r="G37" s="179">
        <v>5913</v>
      </c>
      <c r="H37" s="179"/>
      <c r="I37" s="179">
        <f t="shared" si="1"/>
        <v>5913</v>
      </c>
      <c r="J37" s="179"/>
      <c r="K37" s="179"/>
      <c r="L37" s="179">
        <f t="shared" si="2"/>
        <v>0</v>
      </c>
    </row>
    <row r="38" spans="1:12" s="259" customFormat="1" ht="55.5" customHeight="1">
      <c r="A38" s="170">
        <v>29</v>
      </c>
      <c r="B38" s="171" t="s">
        <v>409</v>
      </c>
      <c r="C38" s="174" t="s">
        <v>478</v>
      </c>
      <c r="D38" s="179">
        <v>24698</v>
      </c>
      <c r="E38" s="179"/>
      <c r="F38" s="179">
        <f t="shared" si="0"/>
        <v>24698</v>
      </c>
      <c r="G38" s="179">
        <v>24698</v>
      </c>
      <c r="H38" s="179"/>
      <c r="I38" s="179">
        <f t="shared" si="1"/>
        <v>24698</v>
      </c>
      <c r="J38" s="179">
        <v>12490</v>
      </c>
      <c r="K38" s="179"/>
      <c r="L38" s="179">
        <f t="shared" si="2"/>
        <v>12490</v>
      </c>
    </row>
    <row r="39" spans="1:12" s="259" customFormat="1" ht="55.5" customHeight="1">
      <c r="A39" s="170">
        <v>30</v>
      </c>
      <c r="B39" s="171" t="s">
        <v>410</v>
      </c>
      <c r="C39" s="174" t="s">
        <v>479</v>
      </c>
      <c r="D39" s="179">
        <v>0</v>
      </c>
      <c r="E39" s="179"/>
      <c r="F39" s="179">
        <f t="shared" si="0"/>
        <v>0</v>
      </c>
      <c r="G39" s="179">
        <v>1139</v>
      </c>
      <c r="H39" s="179"/>
      <c r="I39" s="179">
        <f t="shared" si="1"/>
        <v>1139</v>
      </c>
      <c r="J39" s="179">
        <v>1139</v>
      </c>
      <c r="K39" s="179"/>
      <c r="L39" s="179">
        <f t="shared" si="2"/>
        <v>1139</v>
      </c>
    </row>
    <row r="40" spans="1:12" s="259" customFormat="1" ht="55.5" customHeight="1">
      <c r="A40" s="170">
        <v>31</v>
      </c>
      <c r="B40" s="171" t="s">
        <v>411</v>
      </c>
      <c r="C40" s="174" t="s">
        <v>480</v>
      </c>
      <c r="D40" s="179">
        <v>0</v>
      </c>
      <c r="E40" s="179"/>
      <c r="F40" s="179">
        <f t="shared" si="0"/>
        <v>0</v>
      </c>
      <c r="G40" s="179">
        <v>172</v>
      </c>
      <c r="H40" s="179">
        <v>9935</v>
      </c>
      <c r="I40" s="179">
        <v>11655</v>
      </c>
      <c r="J40" s="179">
        <v>11659</v>
      </c>
      <c r="K40" s="179"/>
      <c r="L40" s="179">
        <f t="shared" si="2"/>
        <v>11659</v>
      </c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/>
      <c r="E41" s="169"/>
      <c r="F41" s="169"/>
      <c r="G41" s="169"/>
      <c r="H41" s="169">
        <v>150</v>
      </c>
      <c r="I41" s="169">
        <v>150</v>
      </c>
      <c r="J41" s="169">
        <v>119</v>
      </c>
      <c r="K41" s="169"/>
      <c r="L41" s="169">
        <f t="shared" si="2"/>
        <v>119</v>
      </c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/>
      <c r="E42" s="179"/>
      <c r="F42" s="179"/>
      <c r="G42" s="179"/>
      <c r="H42" s="179">
        <v>150</v>
      </c>
      <c r="I42" s="179">
        <v>150</v>
      </c>
      <c r="J42" s="179">
        <v>119</v>
      </c>
      <c r="K42" s="179"/>
      <c r="L42" s="179">
        <f t="shared" si="2"/>
        <v>119</v>
      </c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63" customFormat="1" ht="55.5" customHeight="1" thickBot="1">
      <c r="A45" s="251">
        <v>36</v>
      </c>
      <c r="B45" s="167" t="s">
        <v>343</v>
      </c>
      <c r="C45" s="168" t="s">
        <v>344</v>
      </c>
      <c r="D45" s="169">
        <v>144110</v>
      </c>
      <c r="E45" s="169">
        <v>287630</v>
      </c>
      <c r="F45" s="169">
        <f>E45+D45</f>
        <v>431740</v>
      </c>
      <c r="G45" s="169">
        <v>147613</v>
      </c>
      <c r="H45" s="169">
        <v>304452</v>
      </c>
      <c r="I45" s="169">
        <v>453065</v>
      </c>
      <c r="J45" s="169">
        <v>68580</v>
      </c>
      <c r="K45" s="169">
        <v>20065</v>
      </c>
      <c r="L45" s="169">
        <f>K45+J45</f>
        <v>88645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>
        <v>43128</v>
      </c>
      <c r="E46" s="169"/>
      <c r="F46" s="169">
        <f>E46+D46</f>
        <v>43128</v>
      </c>
      <c r="G46" s="169">
        <v>116109</v>
      </c>
      <c r="H46" s="169">
        <v>2176</v>
      </c>
      <c r="I46" s="169">
        <f>H46+G46</f>
        <v>118285</v>
      </c>
      <c r="J46" s="169">
        <v>69289</v>
      </c>
      <c r="K46" s="169">
        <v>2176</v>
      </c>
      <c r="L46" s="169">
        <f>K46+J46</f>
        <v>71465</v>
      </c>
    </row>
    <row r="47" spans="1:12" s="259" customFormat="1" ht="55.5" customHeight="1">
      <c r="A47" s="170">
        <v>38</v>
      </c>
      <c r="B47" s="171" t="s">
        <v>415</v>
      </c>
      <c r="C47" s="263" t="s">
        <v>377</v>
      </c>
      <c r="D47" s="179">
        <v>43128</v>
      </c>
      <c r="E47" s="179"/>
      <c r="F47" s="179">
        <f>D47</f>
        <v>43128</v>
      </c>
      <c r="G47" s="179">
        <v>116109</v>
      </c>
      <c r="H47" s="179"/>
      <c r="I47" s="179">
        <f>G47</f>
        <v>116109</v>
      </c>
      <c r="J47" s="179">
        <v>69289</v>
      </c>
      <c r="K47" s="179"/>
      <c r="L47" s="179">
        <f>J47</f>
        <v>69289</v>
      </c>
    </row>
    <row r="48" spans="1:12" s="262" customFormat="1" ht="55.5" customHeight="1" thickBot="1">
      <c r="A48" s="170">
        <v>39</v>
      </c>
      <c r="B48" s="171" t="s">
        <v>416</v>
      </c>
      <c r="C48" s="263" t="s">
        <v>378</v>
      </c>
      <c r="D48" s="179"/>
      <c r="E48" s="179"/>
      <c r="F48" s="179"/>
      <c r="G48" s="179"/>
      <c r="H48" s="179"/>
      <c r="I48" s="179"/>
      <c r="J48" s="179"/>
      <c r="K48" s="179">
        <v>2176</v>
      </c>
      <c r="L48" s="179">
        <v>2176</v>
      </c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>
        <v>1262</v>
      </c>
      <c r="H53" s="169"/>
      <c r="I53" s="169">
        <v>1262</v>
      </c>
      <c r="J53" s="169">
        <v>318</v>
      </c>
      <c r="K53" s="169"/>
      <c r="L53" s="169">
        <v>318</v>
      </c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>
        <v>1262</v>
      </c>
      <c r="H55" s="179"/>
      <c r="I55" s="179">
        <v>1262</v>
      </c>
      <c r="J55" s="179"/>
      <c r="K55" s="179"/>
      <c r="L55" s="179"/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27493</v>
      </c>
      <c r="E57" s="169">
        <v>104032</v>
      </c>
      <c r="F57" s="169">
        <f>D57+E57</f>
        <v>131525</v>
      </c>
      <c r="G57" s="169">
        <v>27493</v>
      </c>
      <c r="H57" s="169">
        <v>104032</v>
      </c>
      <c r="I57" s="169">
        <f>G57+H57</f>
        <v>131525</v>
      </c>
      <c r="J57" s="169"/>
      <c r="K57" s="169"/>
      <c r="L57" s="169">
        <f>J57+K57</f>
        <v>0</v>
      </c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27493</v>
      </c>
      <c r="E58" s="179">
        <v>104032</v>
      </c>
      <c r="F58" s="179">
        <f>D58+E58</f>
        <v>131525</v>
      </c>
      <c r="G58" s="179">
        <v>27493</v>
      </c>
      <c r="H58" s="179">
        <v>104032</v>
      </c>
      <c r="I58" s="179">
        <f>G58+H58</f>
        <v>131525</v>
      </c>
      <c r="J58" s="179"/>
      <c r="K58" s="179"/>
      <c r="L58" s="179"/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71" customFormat="1" ht="55.5" customHeight="1">
      <c r="A60" s="251">
        <v>51</v>
      </c>
      <c r="B60" s="266" t="s">
        <v>517</v>
      </c>
      <c r="C60" s="168" t="s">
        <v>352</v>
      </c>
      <c r="D60" s="169">
        <v>456356</v>
      </c>
      <c r="E60" s="169">
        <v>391662</v>
      </c>
      <c r="F60" s="169">
        <f>D60+E60</f>
        <v>848018</v>
      </c>
      <c r="G60" s="169">
        <v>537231</v>
      </c>
      <c r="H60" s="169">
        <v>421745</v>
      </c>
      <c r="I60" s="169">
        <f>G60+H60</f>
        <v>958976</v>
      </c>
      <c r="J60" s="169">
        <v>267568</v>
      </c>
      <c r="K60" s="169">
        <v>32295</v>
      </c>
      <c r="L60" s="169">
        <f>J60+K60</f>
        <v>299863</v>
      </c>
    </row>
    <row r="61" spans="1:6" s="262" customFormat="1" ht="42" customHeight="1" thickBot="1">
      <c r="A61" s="170"/>
      <c r="B61" s="171"/>
      <c r="C61" s="265"/>
      <c r="D61" s="179"/>
      <c r="E61" s="179"/>
      <c r="F61" s="179"/>
    </row>
    <row r="62" spans="1:6" s="257" customFormat="1" ht="42" customHeight="1" thickBot="1">
      <c r="A62" s="170"/>
      <c r="B62" s="173"/>
      <c r="C62" s="256"/>
      <c r="D62" s="179"/>
      <c r="E62" s="179"/>
      <c r="F62" s="179"/>
    </row>
    <row r="63" spans="1:6" s="166" customFormat="1" ht="42" customHeight="1" thickBot="1">
      <c r="A63" s="170"/>
      <c r="B63" s="173"/>
      <c r="C63" s="174"/>
      <c r="D63" s="179"/>
      <c r="E63" s="179"/>
      <c r="F63" s="179"/>
    </row>
    <row r="64" spans="1:6" s="264" customFormat="1" ht="42" customHeight="1" thickBot="1">
      <c r="A64" s="170"/>
      <c r="B64" s="255"/>
      <c r="C64" s="256"/>
      <c r="D64" s="179"/>
      <c r="E64" s="179"/>
      <c r="F64" s="179"/>
    </row>
    <row r="65" spans="1:6" s="165" customFormat="1" ht="42" customHeight="1">
      <c r="A65" s="170"/>
      <c r="B65" s="171"/>
      <c r="C65" s="172"/>
      <c r="D65" s="179"/>
      <c r="E65" s="179"/>
      <c r="F65" s="179"/>
    </row>
    <row r="66" spans="1:6" s="262" customFormat="1" ht="42" customHeight="1" thickBot="1">
      <c r="A66" s="170"/>
      <c r="B66" s="171"/>
      <c r="C66" s="172"/>
      <c r="D66" s="179"/>
      <c r="E66" s="179"/>
      <c r="F66" s="179"/>
    </row>
    <row r="67" spans="1:6" s="264" customFormat="1" ht="42" customHeight="1" thickBot="1">
      <c r="A67" s="170"/>
      <c r="B67" s="255"/>
      <c r="C67" s="256"/>
      <c r="D67" s="179"/>
      <c r="E67" s="179"/>
      <c r="F67" s="179"/>
    </row>
    <row r="68" spans="1:6" s="165" customFormat="1" ht="42" customHeight="1">
      <c r="A68" s="170"/>
      <c r="B68" s="171"/>
      <c r="C68" s="172"/>
      <c r="D68" s="179"/>
      <c r="E68" s="179"/>
      <c r="F68" s="179"/>
    </row>
    <row r="69" spans="1:6" s="262" customFormat="1" ht="42" customHeight="1" thickBot="1">
      <c r="A69" s="170"/>
      <c r="B69" s="171"/>
      <c r="C69" s="172"/>
      <c r="D69" s="179"/>
      <c r="E69" s="179"/>
      <c r="F69" s="179"/>
    </row>
    <row r="70" spans="1:6" s="264" customFormat="1" ht="42" customHeight="1" thickBot="1">
      <c r="A70" s="170"/>
      <c r="B70" s="255"/>
      <c r="C70" s="256"/>
      <c r="D70" s="179"/>
      <c r="E70" s="179"/>
      <c r="F70" s="179"/>
    </row>
    <row r="71" spans="1:6" s="166" customFormat="1" ht="42" customHeight="1" thickBot="1">
      <c r="A71" s="170"/>
      <c r="B71" s="173"/>
      <c r="C71" s="256"/>
      <c r="D71" s="179"/>
      <c r="E71" s="179"/>
      <c r="F71" s="179"/>
    </row>
    <row r="72" spans="1:6" s="257" customFormat="1" ht="42" customHeight="1" thickBot="1">
      <c r="A72" s="170"/>
      <c r="B72" s="255"/>
      <c r="C72" s="256"/>
      <c r="D72" s="179"/>
      <c r="E72" s="179"/>
      <c r="F72" s="179"/>
    </row>
    <row r="73" spans="1:6" ht="38.25">
      <c r="A73" s="175"/>
      <c r="B73" s="176"/>
      <c r="C73" s="177"/>
      <c r="D73" s="177"/>
      <c r="E73" s="177"/>
      <c r="F73" s="178"/>
    </row>
    <row r="74" ht="20.25">
      <c r="D74" s="64"/>
    </row>
    <row r="75" ht="20.25">
      <c r="D75" s="63"/>
    </row>
    <row r="77" ht="20.25">
      <c r="B77" s="11"/>
    </row>
  </sheetData>
  <sheetProtection/>
  <mergeCells count="10">
    <mergeCell ref="A2:L2"/>
    <mergeCell ref="A3:L3"/>
    <mergeCell ref="A4:L4"/>
    <mergeCell ref="A1:L1"/>
    <mergeCell ref="G7:I9"/>
    <mergeCell ref="J7:L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0"/>
  <sheetViews>
    <sheetView view="pageBreakPreview" zoomScale="32" zoomScaleSheetLayoutView="32" zoomScalePageLayoutView="0" workbookViewId="0" topLeftCell="A1">
      <selection activeCell="A14" sqref="A14:N14"/>
    </sheetView>
  </sheetViews>
  <sheetFormatPr defaultColWidth="9.00390625" defaultRowHeight="12.75"/>
  <cols>
    <col min="1" max="3" width="36.875" style="65" customWidth="1"/>
    <col min="4" max="4" width="71.125" style="65" bestFit="1" customWidth="1"/>
    <col min="5" max="5" width="12.25390625" style="65" customWidth="1"/>
    <col min="6" max="6" width="10.625" style="65" customWidth="1"/>
    <col min="7" max="7" width="13.875" style="65" customWidth="1"/>
    <col min="8" max="12" width="13.00390625" style="65" bestFit="1" customWidth="1"/>
    <col min="13" max="13" width="9.25390625" style="65" bestFit="1" customWidth="1"/>
    <col min="14" max="14" width="15.00390625" style="65" customWidth="1"/>
    <col min="15" max="16384" width="9.125" style="65" customWidth="1"/>
  </cols>
  <sheetData>
    <row r="1" spans="1:14" s="68" customFormat="1" ht="72" customHeight="1">
      <c r="A1" s="494" t="s">
        <v>548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6"/>
    </row>
    <row r="2" spans="1:14" ht="20.25">
      <c r="A2" s="486" t="s">
        <v>716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97"/>
    </row>
    <row r="3" spans="1:14" ht="20.25">
      <c r="A3" s="498" t="s">
        <v>186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1:14" ht="25.5">
      <c r="A4" s="501" t="s">
        <v>248</v>
      </c>
      <c r="B4" s="361"/>
      <c r="C4" s="354" t="s">
        <v>249</v>
      </c>
      <c r="D4" s="298" t="s">
        <v>281</v>
      </c>
      <c r="E4" s="298" t="s">
        <v>250</v>
      </c>
      <c r="F4" s="298" t="s">
        <v>252</v>
      </c>
      <c r="G4" s="298" t="s">
        <v>313</v>
      </c>
      <c r="H4" s="298" t="s">
        <v>254</v>
      </c>
      <c r="I4" s="298" t="s">
        <v>255</v>
      </c>
      <c r="J4" s="298" t="s">
        <v>256</v>
      </c>
      <c r="K4" s="298" t="s">
        <v>257</v>
      </c>
      <c r="L4" s="298" t="s">
        <v>258</v>
      </c>
      <c r="M4" s="298" t="s">
        <v>259</v>
      </c>
      <c r="N4" s="298" t="s">
        <v>285</v>
      </c>
    </row>
    <row r="5" spans="1:14" s="71" customFormat="1" ht="218.25" customHeight="1">
      <c r="A5" s="501"/>
      <c r="B5" s="361" t="s">
        <v>569</v>
      </c>
      <c r="C5" s="354" t="s">
        <v>312</v>
      </c>
      <c r="D5" s="354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8" ht="26.25">
      <c r="A6" s="145">
        <v>1</v>
      </c>
      <c r="B6" s="145"/>
      <c r="C6" s="145">
        <v>882111</v>
      </c>
      <c r="D6" s="159" t="s">
        <v>485</v>
      </c>
      <c r="E6" s="160"/>
      <c r="F6" s="160"/>
      <c r="G6" s="160"/>
      <c r="H6" s="160"/>
      <c r="I6" s="159"/>
      <c r="J6" s="159"/>
      <c r="K6" s="159"/>
      <c r="L6" s="160"/>
      <c r="M6" s="160"/>
      <c r="N6" s="161">
        <f>SUM(E6:M6)</f>
        <v>0</v>
      </c>
      <c r="O6" s="70"/>
      <c r="P6" s="70"/>
      <c r="Q6" s="70"/>
      <c r="R6" s="70"/>
    </row>
    <row r="7" spans="1:18" ht="26.25">
      <c r="A7" s="145">
        <v>2</v>
      </c>
      <c r="B7" s="372" t="s">
        <v>615</v>
      </c>
      <c r="C7" s="145">
        <v>999000</v>
      </c>
      <c r="D7" s="159" t="s">
        <v>481</v>
      </c>
      <c r="E7" s="160"/>
      <c r="F7" s="160"/>
      <c r="G7" s="160"/>
      <c r="H7" s="160">
        <v>28836</v>
      </c>
      <c r="I7" s="159">
        <v>7786</v>
      </c>
      <c r="J7" s="159">
        <v>3756</v>
      </c>
      <c r="K7" s="159"/>
      <c r="L7" s="160"/>
      <c r="M7" s="160"/>
      <c r="N7" s="161">
        <f>SUM(E7:M7)</f>
        <v>40378</v>
      </c>
      <c r="O7" s="70"/>
      <c r="P7" s="70"/>
      <c r="Q7" s="70"/>
      <c r="R7" s="70"/>
    </row>
    <row r="8" spans="1:14" s="72" customFormat="1" ht="25.5">
      <c r="A8" s="134" t="s">
        <v>188</v>
      </c>
      <c r="B8" s="134"/>
      <c r="C8" s="134"/>
      <c r="D8" s="162"/>
      <c r="E8" s="161">
        <f aca="true" t="shared" si="0" ref="E8:M8">SUM(E6:E7)</f>
        <v>0</v>
      </c>
      <c r="F8" s="161">
        <f t="shared" si="0"/>
        <v>0</v>
      </c>
      <c r="G8" s="161">
        <f t="shared" si="0"/>
        <v>0</v>
      </c>
      <c r="H8" s="161">
        <f t="shared" si="0"/>
        <v>28836</v>
      </c>
      <c r="I8" s="161">
        <f t="shared" si="0"/>
        <v>7786</v>
      </c>
      <c r="J8" s="161">
        <f t="shared" si="0"/>
        <v>3756</v>
      </c>
      <c r="K8" s="161">
        <f t="shared" si="0"/>
        <v>0</v>
      </c>
      <c r="L8" s="161">
        <f t="shared" si="0"/>
        <v>0</v>
      </c>
      <c r="M8" s="161">
        <f t="shared" si="0"/>
        <v>0</v>
      </c>
      <c r="N8" s="161">
        <f>SUM(E8:M8)</f>
        <v>40378</v>
      </c>
    </row>
    <row r="12" spans="1:14" ht="30">
      <c r="A12" s="502" t="s">
        <v>581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</row>
    <row r="13" spans="1:14" ht="20.25">
      <c r="A13" s="486" t="s">
        <v>716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97"/>
    </row>
    <row r="14" spans="1:14" ht="20.25">
      <c r="A14" s="498" t="s">
        <v>186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500"/>
    </row>
    <row r="15" spans="1:14" ht="25.5">
      <c r="A15" s="501" t="s">
        <v>248</v>
      </c>
      <c r="B15" s="361"/>
      <c r="C15" s="354" t="s">
        <v>249</v>
      </c>
      <c r="D15" s="298" t="s">
        <v>281</v>
      </c>
      <c r="E15" s="298" t="s">
        <v>250</v>
      </c>
      <c r="F15" s="298" t="s">
        <v>252</v>
      </c>
      <c r="G15" s="298" t="s">
        <v>313</v>
      </c>
      <c r="H15" s="298" t="s">
        <v>254</v>
      </c>
      <c r="I15" s="298" t="s">
        <v>255</v>
      </c>
      <c r="J15" s="298" t="s">
        <v>256</v>
      </c>
      <c r="K15" s="298" t="s">
        <v>257</v>
      </c>
      <c r="L15" s="298" t="s">
        <v>258</v>
      </c>
      <c r="M15" s="298" t="s">
        <v>259</v>
      </c>
      <c r="N15" s="298" t="s">
        <v>285</v>
      </c>
    </row>
    <row r="16" spans="1:14" ht="275.25">
      <c r="A16" s="501"/>
      <c r="B16" s="361" t="s">
        <v>569</v>
      </c>
      <c r="C16" s="354" t="s">
        <v>312</v>
      </c>
      <c r="D16" s="354" t="s">
        <v>191</v>
      </c>
      <c r="E16" s="158" t="s">
        <v>83</v>
      </c>
      <c r="F16" s="158" t="s">
        <v>187</v>
      </c>
      <c r="G16" s="158" t="s">
        <v>189</v>
      </c>
      <c r="H16" s="158" t="s">
        <v>2</v>
      </c>
      <c r="I16" s="158" t="s">
        <v>437</v>
      </c>
      <c r="J16" s="158" t="s">
        <v>136</v>
      </c>
      <c r="K16" s="158" t="s">
        <v>438</v>
      </c>
      <c r="L16" s="158" t="s">
        <v>190</v>
      </c>
      <c r="M16" s="158" t="s">
        <v>50</v>
      </c>
      <c r="N16" s="158" t="s">
        <v>101</v>
      </c>
    </row>
    <row r="17" spans="1:14" ht="26.25">
      <c r="A17" s="145">
        <v>1</v>
      </c>
      <c r="B17" s="145"/>
      <c r="C17" s="145">
        <v>882111</v>
      </c>
      <c r="D17" s="159" t="s">
        <v>485</v>
      </c>
      <c r="E17" s="160"/>
      <c r="F17" s="160"/>
      <c r="G17" s="160"/>
      <c r="H17" s="160"/>
      <c r="I17" s="159"/>
      <c r="J17" s="159"/>
      <c r="K17" s="159"/>
      <c r="L17" s="160"/>
      <c r="M17" s="160"/>
      <c r="N17" s="161">
        <f>SUM(E17:M17)</f>
        <v>0</v>
      </c>
    </row>
    <row r="18" spans="1:14" ht="26.25">
      <c r="A18" s="145">
        <v>2</v>
      </c>
      <c r="B18" s="372" t="s">
        <v>615</v>
      </c>
      <c r="C18" s="145">
        <v>999000</v>
      </c>
      <c r="D18" s="159" t="s">
        <v>481</v>
      </c>
      <c r="E18" s="160"/>
      <c r="F18" s="160"/>
      <c r="G18" s="160"/>
      <c r="H18" s="160">
        <v>29065</v>
      </c>
      <c r="I18" s="159">
        <v>7896</v>
      </c>
      <c r="J18" s="159">
        <v>3756</v>
      </c>
      <c r="K18" s="159"/>
      <c r="L18" s="160"/>
      <c r="M18" s="160"/>
      <c r="N18" s="161">
        <f>SUM(E18:M18)</f>
        <v>40717</v>
      </c>
    </row>
    <row r="19" spans="1:14" ht="25.5">
      <c r="A19" s="134" t="s">
        <v>188</v>
      </c>
      <c r="B19" s="134"/>
      <c r="C19" s="134"/>
      <c r="D19" s="162"/>
      <c r="E19" s="161">
        <f aca="true" t="shared" si="1" ref="E19:M19">SUM(E17:E18)</f>
        <v>0</v>
      </c>
      <c r="F19" s="161">
        <f t="shared" si="1"/>
        <v>0</v>
      </c>
      <c r="G19" s="161">
        <f t="shared" si="1"/>
        <v>0</v>
      </c>
      <c r="H19" s="161">
        <f t="shared" si="1"/>
        <v>29065</v>
      </c>
      <c r="I19" s="161">
        <f t="shared" si="1"/>
        <v>7896</v>
      </c>
      <c r="J19" s="161">
        <f t="shared" si="1"/>
        <v>3756</v>
      </c>
      <c r="K19" s="161">
        <f t="shared" si="1"/>
        <v>0</v>
      </c>
      <c r="L19" s="161">
        <f t="shared" si="1"/>
        <v>0</v>
      </c>
      <c r="M19" s="161">
        <f t="shared" si="1"/>
        <v>0</v>
      </c>
      <c r="N19" s="161">
        <f>SUM(E19:M19)</f>
        <v>40717</v>
      </c>
    </row>
    <row r="22" ht="2.25" customHeight="1"/>
    <row r="23" spans="1:14" ht="30" hidden="1">
      <c r="A23" s="502" t="s">
        <v>582</v>
      </c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4"/>
    </row>
    <row r="24" spans="1:14" ht="20.25" hidden="1">
      <c r="A24" s="486" t="s">
        <v>549</v>
      </c>
      <c r="B24" s="487"/>
      <c r="C24" s="487"/>
      <c r="D24" s="487"/>
      <c r="E24" s="487"/>
      <c r="F24" s="487"/>
      <c r="G24" s="487"/>
      <c r="H24" s="487"/>
      <c r="I24" s="487"/>
      <c r="J24" s="487"/>
      <c r="K24" s="487"/>
      <c r="L24" s="487"/>
      <c r="M24" s="487"/>
      <c r="N24" s="497"/>
    </row>
    <row r="25" spans="1:14" ht="20.25" hidden="1">
      <c r="A25" s="498" t="s">
        <v>186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500"/>
    </row>
    <row r="26" spans="1:14" ht="25.5" hidden="1">
      <c r="A26" s="501" t="s">
        <v>248</v>
      </c>
      <c r="B26" s="361"/>
      <c r="C26" s="354" t="s">
        <v>249</v>
      </c>
      <c r="D26" s="298" t="s">
        <v>281</v>
      </c>
      <c r="E26" s="298" t="s">
        <v>250</v>
      </c>
      <c r="F26" s="298" t="s">
        <v>252</v>
      </c>
      <c r="G26" s="298" t="s">
        <v>313</v>
      </c>
      <c r="H26" s="298" t="s">
        <v>254</v>
      </c>
      <c r="I26" s="298" t="s">
        <v>255</v>
      </c>
      <c r="J26" s="298" t="s">
        <v>256</v>
      </c>
      <c r="K26" s="298" t="s">
        <v>257</v>
      </c>
      <c r="L26" s="298" t="s">
        <v>258</v>
      </c>
      <c r="M26" s="298" t="s">
        <v>259</v>
      </c>
      <c r="N26" s="298" t="s">
        <v>285</v>
      </c>
    </row>
    <row r="27" spans="1:14" ht="275.25" hidden="1">
      <c r="A27" s="501"/>
      <c r="B27" s="361" t="s">
        <v>569</v>
      </c>
      <c r="C27" s="354" t="s">
        <v>312</v>
      </c>
      <c r="D27" s="354" t="s">
        <v>191</v>
      </c>
      <c r="E27" s="158" t="s">
        <v>83</v>
      </c>
      <c r="F27" s="158" t="s">
        <v>187</v>
      </c>
      <c r="G27" s="158" t="s">
        <v>189</v>
      </c>
      <c r="H27" s="158" t="s">
        <v>2</v>
      </c>
      <c r="I27" s="158" t="s">
        <v>437</v>
      </c>
      <c r="J27" s="158" t="s">
        <v>136</v>
      </c>
      <c r="K27" s="158" t="s">
        <v>438</v>
      </c>
      <c r="L27" s="158" t="s">
        <v>190</v>
      </c>
      <c r="M27" s="158" t="s">
        <v>50</v>
      </c>
      <c r="N27" s="158" t="s">
        <v>101</v>
      </c>
    </row>
    <row r="28" spans="1:14" ht="26.25" hidden="1">
      <c r="A28" s="145">
        <v>1</v>
      </c>
      <c r="B28" s="145"/>
      <c r="C28" s="145">
        <v>882111</v>
      </c>
      <c r="D28" s="159" t="s">
        <v>485</v>
      </c>
      <c r="E28" s="160"/>
      <c r="F28" s="160"/>
      <c r="G28" s="160"/>
      <c r="H28" s="160"/>
      <c r="I28" s="159"/>
      <c r="J28" s="159"/>
      <c r="K28" s="159"/>
      <c r="L28" s="160"/>
      <c r="M28" s="160"/>
      <c r="N28" s="161">
        <f>SUM(E28:M28)</f>
        <v>0</v>
      </c>
    </row>
    <row r="29" spans="1:14" ht="26.25" hidden="1">
      <c r="A29" s="145">
        <v>2</v>
      </c>
      <c r="B29" s="372" t="s">
        <v>615</v>
      </c>
      <c r="C29" s="145">
        <v>999000</v>
      </c>
      <c r="D29" s="159" t="s">
        <v>481</v>
      </c>
      <c r="E29" s="160"/>
      <c r="F29" s="160"/>
      <c r="G29" s="160"/>
      <c r="H29" s="160">
        <v>13541</v>
      </c>
      <c r="I29" s="159">
        <v>3760</v>
      </c>
      <c r="J29" s="159">
        <v>1638</v>
      </c>
      <c r="K29" s="159"/>
      <c r="L29" s="160"/>
      <c r="M29" s="160"/>
      <c r="N29" s="161">
        <f>SUM(E29:M29)</f>
        <v>18939</v>
      </c>
    </row>
    <row r="30" spans="1:14" ht="25.5" hidden="1">
      <c r="A30" s="134" t="s">
        <v>188</v>
      </c>
      <c r="B30" s="134"/>
      <c r="C30" s="134"/>
      <c r="D30" s="162"/>
      <c r="E30" s="161">
        <f aca="true" t="shared" si="2" ref="E30:M30">SUM(E28:E29)</f>
        <v>0</v>
      </c>
      <c r="F30" s="161">
        <f t="shared" si="2"/>
        <v>0</v>
      </c>
      <c r="G30" s="161">
        <f t="shared" si="2"/>
        <v>0</v>
      </c>
      <c r="H30" s="161">
        <f t="shared" si="2"/>
        <v>13541</v>
      </c>
      <c r="I30" s="161">
        <f t="shared" si="2"/>
        <v>3760</v>
      </c>
      <c r="J30" s="161">
        <f t="shared" si="2"/>
        <v>1638</v>
      </c>
      <c r="K30" s="161">
        <f t="shared" si="2"/>
        <v>0</v>
      </c>
      <c r="L30" s="161">
        <f t="shared" si="2"/>
        <v>0</v>
      </c>
      <c r="M30" s="161">
        <f t="shared" si="2"/>
        <v>0</v>
      </c>
      <c r="N30" s="161">
        <f>SUM(E30:M30)</f>
        <v>18939</v>
      </c>
    </row>
  </sheetData>
  <sheetProtection/>
  <mergeCells count="12">
    <mergeCell ref="A14:N14"/>
    <mergeCell ref="A15:A16"/>
    <mergeCell ref="A23:N23"/>
    <mergeCell ref="A24:N24"/>
    <mergeCell ref="A25:N25"/>
    <mergeCell ref="A26:A27"/>
    <mergeCell ref="A1:N1"/>
    <mergeCell ref="A2:N2"/>
    <mergeCell ref="A3:N3"/>
    <mergeCell ref="A4:A5"/>
    <mergeCell ref="A12:N12"/>
    <mergeCell ref="A13:N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10" zoomScaleSheetLayoutView="10" zoomScalePageLayoutView="0" workbookViewId="0" topLeftCell="A1">
      <selection activeCell="H12" sqref="H12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0.87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0.37109375" style="13" customWidth="1"/>
    <col min="25" max="25" width="0.74609375" style="13" customWidth="1"/>
    <col min="26" max="16384" width="35.375" style="13" customWidth="1"/>
  </cols>
  <sheetData>
    <row r="1" spans="1:25" ht="15.75">
      <c r="A1" s="403" t="s">
        <v>530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532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516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506">
        <v>2012</v>
      </c>
      <c r="E6" s="507"/>
      <c r="F6" s="416">
        <v>2013</v>
      </c>
      <c r="G6" s="416"/>
      <c r="H6" s="416">
        <v>2014</v>
      </c>
      <c r="I6" s="416"/>
      <c r="J6" s="119"/>
      <c r="K6" s="119"/>
      <c r="L6" s="119"/>
      <c r="M6" s="119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417" t="s">
        <v>535</v>
      </c>
      <c r="X6" s="112"/>
      <c r="Y6" s="113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152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18"/>
      <c r="X7" s="28"/>
      <c r="Y7" s="29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/>
      <c r="K8" s="61"/>
      <c r="L8" s="30"/>
      <c r="M8" s="30"/>
      <c r="N8" s="98"/>
      <c r="O8" s="426" t="s">
        <v>282</v>
      </c>
      <c r="P8" s="427" t="s">
        <v>256</v>
      </c>
      <c r="Q8" s="428"/>
      <c r="R8" s="428"/>
      <c r="S8" s="428"/>
      <c r="T8" s="429"/>
      <c r="U8" s="100" t="s">
        <v>257</v>
      </c>
      <c r="V8" s="100" t="s">
        <v>258</v>
      </c>
      <c r="W8" s="102" t="s">
        <v>333</v>
      </c>
      <c r="X8" s="28"/>
      <c r="Y8" s="29"/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0" t="s">
        <v>132</v>
      </c>
      <c r="Y9" s="30" t="s">
        <v>133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14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>
        <v>22165</v>
      </c>
      <c r="V11" s="32">
        <v>19637</v>
      </c>
      <c r="W11" s="32">
        <v>23235</v>
      </c>
      <c r="X11" s="32"/>
      <c r="Y11" s="32"/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>
        <v>12319</v>
      </c>
      <c r="E12" s="32"/>
      <c r="F12" s="32">
        <v>15840</v>
      </c>
      <c r="G12" s="32"/>
      <c r="H12" s="32">
        <v>19804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>
        <v>6099</v>
      </c>
      <c r="V12" s="32">
        <v>5302</v>
      </c>
      <c r="W12" s="32">
        <v>6274</v>
      </c>
      <c r="X12" s="33"/>
      <c r="Y12" s="33"/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>
        <v>18408</v>
      </c>
      <c r="V13" s="32">
        <v>23423</v>
      </c>
      <c r="W13" s="32">
        <v>22412</v>
      </c>
      <c r="X13" s="33"/>
      <c r="Y13" s="33"/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/>
      <c r="F15" s="32">
        <v>33533</v>
      </c>
      <c r="G15" s="32"/>
      <c r="H15" s="32">
        <v>32111</v>
      </c>
      <c r="I15" s="32">
        <v>1000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>
        <v>181</v>
      </c>
      <c r="V17" s="32"/>
      <c r="W17" s="32"/>
      <c r="X17" s="36"/>
      <c r="Y17" s="36"/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/>
      <c r="V18" s="32"/>
      <c r="W18" s="32">
        <v>1000</v>
      </c>
      <c r="X18" s="32"/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34"/>
      <c r="E19" s="34"/>
      <c r="F19" s="55"/>
      <c r="G19" s="55"/>
      <c r="H19" s="34">
        <v>6</v>
      </c>
      <c r="I19" s="34"/>
      <c r="J19" s="510"/>
      <c r="K19" s="510"/>
      <c r="L19" s="510"/>
      <c r="M19" s="510"/>
      <c r="N19" s="21"/>
      <c r="O19" s="441" t="s">
        <v>140</v>
      </c>
      <c r="P19" s="442"/>
      <c r="Q19" s="442"/>
      <c r="R19" s="442"/>
      <c r="S19" s="442"/>
      <c r="T19" s="442"/>
      <c r="U19" s="32"/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34"/>
      <c r="E20" s="34"/>
      <c r="F20" s="55"/>
      <c r="G20" s="55"/>
      <c r="H20" s="34"/>
      <c r="I20" s="34"/>
      <c r="J20" s="510"/>
      <c r="K20" s="510"/>
      <c r="L20" s="510"/>
      <c r="M20" s="510"/>
      <c r="N20" s="21"/>
      <c r="O20" s="441" t="s">
        <v>141</v>
      </c>
      <c r="P20" s="442"/>
      <c r="Q20" s="442"/>
      <c r="R20" s="442"/>
      <c r="S20" s="442"/>
      <c r="T20" s="442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37"/>
      <c r="V24" s="54"/>
      <c r="W24" s="37"/>
      <c r="X24" s="38"/>
      <c r="Y24" s="37"/>
    </row>
    <row r="25" spans="1:26" s="24" customFormat="1" ht="120.75" customHeight="1">
      <c r="A25" s="448" t="s">
        <v>157</v>
      </c>
      <c r="B25" s="449"/>
      <c r="C25" s="450"/>
      <c r="D25" s="35">
        <v>12319</v>
      </c>
      <c r="E25" s="35">
        <v>0</v>
      </c>
      <c r="F25" s="35">
        <v>49393</v>
      </c>
      <c r="G25" s="35">
        <v>0</v>
      </c>
      <c r="H25" s="35">
        <f>SUM(H11:H24)</f>
        <v>51921</v>
      </c>
      <c r="I25" s="35">
        <f>SUM(I15:I24)</f>
        <v>1000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51" t="s">
        <v>143</v>
      </c>
      <c r="P25" s="451"/>
      <c r="Q25" s="451"/>
      <c r="R25" s="451"/>
      <c r="S25" s="451"/>
      <c r="T25" s="451"/>
      <c r="U25" s="522">
        <v>46853</v>
      </c>
      <c r="V25" s="452">
        <v>48362</v>
      </c>
      <c r="W25" s="452">
        <f>SUM(W11:W24)</f>
        <v>52921</v>
      </c>
      <c r="X25" s="452"/>
      <c r="Y25" s="452"/>
      <c r="Z25" s="345"/>
    </row>
    <row r="26" spans="1:27" ht="137.25" customHeight="1">
      <c r="A26" s="453" t="s">
        <v>154</v>
      </c>
      <c r="B26" s="453"/>
      <c r="C26" s="453"/>
      <c r="D26" s="347">
        <v>12319</v>
      </c>
      <c r="E26" s="347"/>
      <c r="F26" s="452">
        <v>49393</v>
      </c>
      <c r="G26" s="452"/>
      <c r="H26" s="452">
        <f>H25+I25</f>
        <v>52921</v>
      </c>
      <c r="I26" s="452"/>
      <c r="J26" s="454">
        <f>J25+K25</f>
        <v>773936</v>
      </c>
      <c r="K26" s="454"/>
      <c r="L26" s="454">
        <f>L25+M25</f>
        <v>216292.606</v>
      </c>
      <c r="M26" s="454"/>
      <c r="N26" s="62"/>
      <c r="O26" s="451"/>
      <c r="P26" s="451"/>
      <c r="Q26" s="451"/>
      <c r="R26" s="451"/>
      <c r="S26" s="451"/>
      <c r="T26" s="451"/>
      <c r="U26" s="523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56">
        <v>34353</v>
      </c>
      <c r="E27" s="39">
        <v>181</v>
      </c>
      <c r="F27" s="39">
        <v>0</v>
      </c>
      <c r="G27" s="39">
        <v>0</v>
      </c>
      <c r="H27" s="39">
        <v>0</v>
      </c>
      <c r="I27" s="39">
        <v>0</v>
      </c>
      <c r="J27" s="458"/>
      <c r="K27" s="458"/>
      <c r="L27" s="458"/>
      <c r="M27" s="458"/>
      <c r="N27" s="60"/>
      <c r="O27" s="459" t="s">
        <v>144</v>
      </c>
      <c r="P27" s="459"/>
      <c r="Q27" s="459"/>
      <c r="R27" s="459"/>
      <c r="S27" s="459"/>
      <c r="T27" s="459"/>
      <c r="U27" s="39">
        <v>46672</v>
      </c>
      <c r="V27" s="39">
        <v>48362</v>
      </c>
      <c r="W27" s="39">
        <v>51921</v>
      </c>
      <c r="X27" s="39"/>
      <c r="Y27" s="39"/>
      <c r="Z27" s="40"/>
    </row>
    <row r="28" spans="1:26" s="41" customFormat="1" ht="94.5" customHeight="1">
      <c r="A28" s="460" t="s">
        <v>146</v>
      </c>
      <c r="B28" s="461"/>
      <c r="C28" s="462"/>
      <c r="D28" s="348">
        <v>34354</v>
      </c>
      <c r="E28" s="348"/>
      <c r="F28" s="463">
        <v>0</v>
      </c>
      <c r="G28" s="463"/>
      <c r="H28" s="463">
        <v>0</v>
      </c>
      <c r="I28" s="463"/>
      <c r="J28" s="458">
        <f>X28-K25</f>
        <v>-535308</v>
      </c>
      <c r="K28" s="458"/>
      <c r="L28" s="458">
        <f>Z28-M25</f>
        <v>-24915.378</v>
      </c>
      <c r="M28" s="458"/>
      <c r="N28" s="60"/>
      <c r="O28" s="459" t="s">
        <v>145</v>
      </c>
      <c r="P28" s="459"/>
      <c r="Q28" s="459"/>
      <c r="R28" s="459"/>
      <c r="S28" s="459"/>
      <c r="T28" s="459"/>
      <c r="U28" s="39">
        <v>181</v>
      </c>
      <c r="V28" s="39"/>
      <c r="W28" s="39">
        <v>1000</v>
      </c>
      <c r="X28" s="39"/>
      <c r="Y28" s="39"/>
      <c r="Z28" s="40"/>
    </row>
    <row r="29" spans="1:26" s="41" customFormat="1" ht="123" customHeight="1">
      <c r="A29" s="460"/>
      <c r="B29" s="461"/>
      <c r="C29" s="462"/>
      <c r="D29" s="463"/>
      <c r="E29" s="463"/>
      <c r="F29" s="463"/>
      <c r="G29" s="463"/>
      <c r="H29" s="463"/>
      <c r="I29" s="463"/>
      <c r="J29" s="458">
        <f>J27+J28</f>
        <v>-535308</v>
      </c>
      <c r="K29" s="458"/>
      <c r="L29" s="458">
        <f>L27+L28</f>
        <v>-24915.378</v>
      </c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463"/>
      <c r="E30" s="463"/>
      <c r="F30" s="463"/>
      <c r="G30" s="463"/>
      <c r="H30" s="458"/>
      <c r="I30" s="458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43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463"/>
      <c r="E31" s="463"/>
      <c r="F31" s="463"/>
      <c r="G31" s="463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43"/>
      <c r="V31" s="52"/>
      <c r="W31" s="39"/>
      <c r="X31" s="463"/>
      <c r="Y31" s="463"/>
      <c r="Z31" s="40"/>
    </row>
    <row r="32" spans="1:26" s="41" customFormat="1" ht="84.75" customHeight="1">
      <c r="A32" s="465" t="s">
        <v>148</v>
      </c>
      <c r="B32" s="465"/>
      <c r="C32" s="465"/>
      <c r="D32" s="463"/>
      <c r="E32" s="463"/>
      <c r="F32" s="463"/>
      <c r="G32" s="463"/>
      <c r="H32" s="458"/>
      <c r="I32" s="458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520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3"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J9:J10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O21:T21"/>
    <mergeCell ref="O22:T22"/>
    <mergeCell ref="O23:T23"/>
    <mergeCell ref="O24:T24"/>
    <mergeCell ref="A25:C25"/>
    <mergeCell ref="O25:T26"/>
    <mergeCell ref="L26:M26"/>
    <mergeCell ref="Y25:Y26"/>
    <mergeCell ref="A26:C26"/>
    <mergeCell ref="F26:G26"/>
    <mergeCell ref="H26:I26"/>
    <mergeCell ref="J26:K26"/>
    <mergeCell ref="J28:K28"/>
    <mergeCell ref="L28:M28"/>
    <mergeCell ref="U25:U26"/>
    <mergeCell ref="V25:V26"/>
    <mergeCell ref="W25:W26"/>
    <mergeCell ref="X25:X26"/>
    <mergeCell ref="L29:M29"/>
    <mergeCell ref="O29:T29"/>
    <mergeCell ref="A27:C27"/>
    <mergeCell ref="J27:K27"/>
    <mergeCell ref="L27:M27"/>
    <mergeCell ref="O27:T27"/>
    <mergeCell ref="A28:C28"/>
    <mergeCell ref="F28:G28"/>
    <mergeCell ref="H28:I28"/>
    <mergeCell ref="F30:G30"/>
    <mergeCell ref="H30:I30"/>
    <mergeCell ref="J30:K30"/>
    <mergeCell ref="L30:M30"/>
    <mergeCell ref="O28:T28"/>
    <mergeCell ref="A29:C29"/>
    <mergeCell ref="D29:E29"/>
    <mergeCell ref="F29:G29"/>
    <mergeCell ref="H29:I29"/>
    <mergeCell ref="J29:K29"/>
    <mergeCell ref="O30:T30"/>
    <mergeCell ref="A31:C31"/>
    <mergeCell ref="D31:E31"/>
    <mergeCell ref="F31:G31"/>
    <mergeCell ref="H31:I31"/>
    <mergeCell ref="J31:K31"/>
    <mergeCell ref="L31:M31"/>
    <mergeCell ref="O31:T31"/>
    <mergeCell ref="A30:C30"/>
    <mergeCell ref="D30:E30"/>
    <mergeCell ref="X31:Y31"/>
    <mergeCell ref="A32:C32"/>
    <mergeCell ref="D32:E32"/>
    <mergeCell ref="F32:G32"/>
    <mergeCell ref="H32:I32"/>
    <mergeCell ref="J32:K32"/>
    <mergeCell ref="L32:M32"/>
    <mergeCell ref="O32:T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10" zoomScaleSheetLayoutView="10" zoomScalePageLayoutView="0" workbookViewId="0" topLeftCell="A1">
      <selection activeCell="J8" sqref="J1:M16384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24.125" style="27" bestFit="1" customWidth="1"/>
    <col min="11" max="11" width="28.875" style="27" customWidth="1"/>
    <col min="12" max="12" width="0.6171875" style="27" customWidth="1"/>
    <col min="13" max="13" width="28.875" style="27" hidden="1" customWidth="1"/>
    <col min="14" max="14" width="19.125" style="27" hidden="1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34.375" style="13" bestFit="1" customWidth="1"/>
    <col min="25" max="25" width="0.74609375" style="13" customWidth="1"/>
    <col min="26" max="16384" width="35.375" style="13" customWidth="1"/>
  </cols>
  <sheetData>
    <row r="1" spans="1:25" ht="15.75">
      <c r="A1" s="403" t="s">
        <v>530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532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516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506">
        <v>2012</v>
      </c>
      <c r="E6" s="507"/>
      <c r="F6" s="416">
        <v>2013</v>
      </c>
      <c r="G6" s="416"/>
      <c r="H6" s="416">
        <v>2014</v>
      </c>
      <c r="I6" s="416"/>
      <c r="J6" s="416">
        <v>2014</v>
      </c>
      <c r="K6" s="416"/>
      <c r="L6" s="416">
        <v>2014</v>
      </c>
      <c r="M6" s="416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417" t="s">
        <v>535</v>
      </c>
      <c r="X6" s="112"/>
      <c r="Y6" s="113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152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18"/>
      <c r="X7" s="28"/>
      <c r="Y7" s="29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/>
      <c r="K8" s="61"/>
      <c r="L8" s="30"/>
      <c r="M8" s="30"/>
      <c r="N8" s="98"/>
      <c r="O8" s="426" t="s">
        <v>282</v>
      </c>
      <c r="P8" s="427" t="s">
        <v>256</v>
      </c>
      <c r="Q8" s="428"/>
      <c r="R8" s="428"/>
      <c r="S8" s="428"/>
      <c r="T8" s="429"/>
      <c r="U8" s="100" t="s">
        <v>257</v>
      </c>
      <c r="V8" s="100" t="s">
        <v>258</v>
      </c>
      <c r="W8" s="102" t="s">
        <v>333</v>
      </c>
      <c r="X8" s="28"/>
      <c r="Y8" s="29"/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0" t="s">
        <v>564</v>
      </c>
      <c r="Y9" s="30" t="s">
        <v>133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14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>
        <v>22165</v>
      </c>
      <c r="V11" s="32">
        <v>19637</v>
      </c>
      <c r="W11" s="32">
        <v>23235</v>
      </c>
      <c r="X11" s="32"/>
      <c r="Y11" s="32"/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>
        <v>12319</v>
      </c>
      <c r="E12" s="32"/>
      <c r="F12" s="32">
        <v>15840</v>
      </c>
      <c r="G12" s="32"/>
      <c r="H12" s="32">
        <v>19804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>
        <v>6099</v>
      </c>
      <c r="V12" s="32">
        <v>5302</v>
      </c>
      <c r="W12" s="32">
        <v>6274</v>
      </c>
      <c r="X12" s="33"/>
      <c r="Y12" s="33"/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>
        <v>18408</v>
      </c>
      <c r="V13" s="32">
        <v>23423</v>
      </c>
      <c r="W13" s="32">
        <v>22412</v>
      </c>
      <c r="X13" s="33"/>
      <c r="Y13" s="33"/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/>
      <c r="F15" s="32">
        <v>33533</v>
      </c>
      <c r="G15" s="32"/>
      <c r="H15" s="32">
        <v>32111</v>
      </c>
      <c r="I15" s="32">
        <v>1000</v>
      </c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/>
      <c r="E16" s="32"/>
      <c r="F16" s="32"/>
      <c r="G16" s="32"/>
      <c r="H16" s="32"/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>
        <v>181</v>
      </c>
      <c r="V17" s="32"/>
      <c r="W17" s="32"/>
      <c r="X17" s="36"/>
      <c r="Y17" s="36"/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/>
      <c r="V18" s="32"/>
      <c r="W18" s="32">
        <v>1000</v>
      </c>
      <c r="X18" s="32"/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34"/>
      <c r="E19" s="34"/>
      <c r="F19" s="55"/>
      <c r="G19" s="55"/>
      <c r="H19" s="34">
        <v>6</v>
      </c>
      <c r="I19" s="34"/>
      <c r="J19" s="510"/>
      <c r="K19" s="510"/>
      <c r="L19" s="510"/>
      <c r="M19" s="510"/>
      <c r="N19" s="21"/>
      <c r="O19" s="441" t="s">
        <v>140</v>
      </c>
      <c r="P19" s="442"/>
      <c r="Q19" s="442"/>
      <c r="R19" s="442"/>
      <c r="S19" s="442"/>
      <c r="T19" s="442"/>
      <c r="U19" s="32"/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34"/>
      <c r="E20" s="34"/>
      <c r="F20" s="55"/>
      <c r="G20" s="55"/>
      <c r="H20" s="34"/>
      <c r="I20" s="34"/>
      <c r="J20" s="510"/>
      <c r="K20" s="510"/>
      <c r="L20" s="510"/>
      <c r="M20" s="510"/>
      <c r="N20" s="21"/>
      <c r="O20" s="441" t="s">
        <v>141</v>
      </c>
      <c r="P20" s="442"/>
      <c r="Q20" s="442"/>
      <c r="R20" s="442"/>
      <c r="S20" s="442"/>
      <c r="T20" s="442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37"/>
      <c r="V24" s="54"/>
      <c r="W24" s="37"/>
      <c r="X24" s="38"/>
      <c r="Y24" s="37"/>
    </row>
    <row r="25" spans="1:26" s="24" customFormat="1" ht="120.75" customHeight="1">
      <c r="A25" s="448" t="s">
        <v>157</v>
      </c>
      <c r="B25" s="449"/>
      <c r="C25" s="450"/>
      <c r="D25" s="35">
        <v>12319</v>
      </c>
      <c r="E25" s="35">
        <v>0</v>
      </c>
      <c r="F25" s="35">
        <v>49393</v>
      </c>
      <c r="G25" s="35">
        <v>0</v>
      </c>
      <c r="H25" s="35">
        <f>SUM(H11:H24)</f>
        <v>51921</v>
      </c>
      <c r="I25" s="35">
        <f>SUM(I15:I24)</f>
        <v>1000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23"/>
      <c r="O25" s="451" t="s">
        <v>143</v>
      </c>
      <c r="P25" s="451"/>
      <c r="Q25" s="451"/>
      <c r="R25" s="451"/>
      <c r="S25" s="451"/>
      <c r="T25" s="451"/>
      <c r="U25" s="522">
        <v>46853</v>
      </c>
      <c r="V25" s="452">
        <v>48362</v>
      </c>
      <c r="W25" s="452">
        <f>SUM(W11:W24)</f>
        <v>52921</v>
      </c>
      <c r="X25" s="452"/>
      <c r="Y25" s="452"/>
      <c r="Z25" s="345"/>
    </row>
    <row r="26" spans="1:27" ht="137.25" customHeight="1">
      <c r="A26" s="453" t="s">
        <v>154</v>
      </c>
      <c r="B26" s="453"/>
      <c r="C26" s="453"/>
      <c r="D26" s="347">
        <v>12319</v>
      </c>
      <c r="E26" s="347"/>
      <c r="F26" s="452">
        <v>49393</v>
      </c>
      <c r="G26" s="452"/>
      <c r="H26" s="452">
        <f>H25+I25</f>
        <v>52921</v>
      </c>
      <c r="I26" s="452"/>
      <c r="J26" s="454">
        <f>J25+K25</f>
        <v>773936</v>
      </c>
      <c r="K26" s="454"/>
      <c r="L26" s="454">
        <f>L25+M25</f>
        <v>216292.606</v>
      </c>
      <c r="M26" s="454"/>
      <c r="N26" s="62"/>
      <c r="O26" s="451"/>
      <c r="P26" s="451"/>
      <c r="Q26" s="451"/>
      <c r="R26" s="451"/>
      <c r="S26" s="451"/>
      <c r="T26" s="451"/>
      <c r="U26" s="523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56">
        <v>34353</v>
      </c>
      <c r="E27" s="39">
        <v>181</v>
      </c>
      <c r="F27" s="39">
        <v>0</v>
      </c>
      <c r="G27" s="39">
        <v>0</v>
      </c>
      <c r="H27" s="39">
        <v>0</v>
      </c>
      <c r="I27" s="39">
        <v>0</v>
      </c>
      <c r="J27" s="458"/>
      <c r="K27" s="458"/>
      <c r="L27" s="458"/>
      <c r="M27" s="458"/>
      <c r="N27" s="60"/>
      <c r="O27" s="459" t="s">
        <v>144</v>
      </c>
      <c r="P27" s="459"/>
      <c r="Q27" s="459"/>
      <c r="R27" s="459"/>
      <c r="S27" s="459"/>
      <c r="T27" s="459"/>
      <c r="U27" s="39">
        <v>46672</v>
      </c>
      <c r="V27" s="39">
        <v>48362</v>
      </c>
      <c r="W27" s="39">
        <v>51921</v>
      </c>
      <c r="X27" s="39"/>
      <c r="Y27" s="39"/>
      <c r="Z27" s="40"/>
    </row>
    <row r="28" spans="1:26" s="41" customFormat="1" ht="94.5" customHeight="1">
      <c r="A28" s="460" t="s">
        <v>146</v>
      </c>
      <c r="B28" s="461"/>
      <c r="C28" s="462"/>
      <c r="D28" s="348">
        <v>34354</v>
      </c>
      <c r="E28" s="348"/>
      <c r="F28" s="463">
        <v>0</v>
      </c>
      <c r="G28" s="463"/>
      <c r="H28" s="463">
        <v>0</v>
      </c>
      <c r="I28" s="463"/>
      <c r="J28" s="458">
        <f>X28-K25</f>
        <v>-535308</v>
      </c>
      <c r="K28" s="458"/>
      <c r="L28" s="458">
        <f>Z28-M25</f>
        <v>-24915.378</v>
      </c>
      <c r="M28" s="458"/>
      <c r="N28" s="60"/>
      <c r="O28" s="459" t="s">
        <v>145</v>
      </c>
      <c r="P28" s="459"/>
      <c r="Q28" s="459"/>
      <c r="R28" s="459"/>
      <c r="S28" s="459"/>
      <c r="T28" s="459"/>
      <c r="U28" s="39">
        <v>181</v>
      </c>
      <c r="V28" s="39"/>
      <c r="W28" s="39">
        <v>1000</v>
      </c>
      <c r="X28" s="39"/>
      <c r="Y28" s="39"/>
      <c r="Z28" s="40"/>
    </row>
    <row r="29" spans="1:26" s="41" customFormat="1" ht="123" customHeight="1">
      <c r="A29" s="460"/>
      <c r="B29" s="461"/>
      <c r="C29" s="462"/>
      <c r="D29" s="463"/>
      <c r="E29" s="463"/>
      <c r="F29" s="463"/>
      <c r="G29" s="463"/>
      <c r="H29" s="463"/>
      <c r="I29" s="463"/>
      <c r="J29" s="458">
        <f>J27+J28</f>
        <v>-535308</v>
      </c>
      <c r="K29" s="458"/>
      <c r="L29" s="458">
        <f>L27+L28</f>
        <v>-24915.378</v>
      </c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463"/>
      <c r="E30" s="463"/>
      <c r="F30" s="463"/>
      <c r="G30" s="463"/>
      <c r="H30" s="458"/>
      <c r="I30" s="458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43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463"/>
      <c r="E31" s="463"/>
      <c r="F31" s="463"/>
      <c r="G31" s="463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43"/>
      <c r="V31" s="52"/>
      <c r="W31" s="39"/>
      <c r="X31" s="463"/>
      <c r="Y31" s="463"/>
      <c r="Z31" s="40"/>
    </row>
    <row r="32" spans="1:26" s="41" customFormat="1" ht="84.75" customHeight="1">
      <c r="A32" s="465" t="s">
        <v>148</v>
      </c>
      <c r="B32" s="465"/>
      <c r="C32" s="465"/>
      <c r="D32" s="463"/>
      <c r="E32" s="463"/>
      <c r="F32" s="463"/>
      <c r="G32" s="463"/>
      <c r="H32" s="458"/>
      <c r="I32" s="458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520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5">
    <mergeCell ref="J6:K6"/>
    <mergeCell ref="L6:M6"/>
    <mergeCell ref="O31:T31"/>
    <mergeCell ref="X31:Y31"/>
    <mergeCell ref="A32:C32"/>
    <mergeCell ref="D32:E32"/>
    <mergeCell ref="F32:G32"/>
    <mergeCell ref="H32:I32"/>
    <mergeCell ref="J32:K32"/>
    <mergeCell ref="L32:M32"/>
    <mergeCell ref="O32:T32"/>
    <mergeCell ref="A31:C31"/>
    <mergeCell ref="D31:E31"/>
    <mergeCell ref="F31:G31"/>
    <mergeCell ref="H31:I31"/>
    <mergeCell ref="J31:K31"/>
    <mergeCell ref="L31:M31"/>
    <mergeCell ref="O29:T29"/>
    <mergeCell ref="A30:C30"/>
    <mergeCell ref="D30:E30"/>
    <mergeCell ref="F30:G30"/>
    <mergeCell ref="H30:I30"/>
    <mergeCell ref="J30:K30"/>
    <mergeCell ref="L30:M30"/>
    <mergeCell ref="O30:T30"/>
    <mergeCell ref="A29:C29"/>
    <mergeCell ref="D29:E29"/>
    <mergeCell ref="F29:G29"/>
    <mergeCell ref="H29:I29"/>
    <mergeCell ref="J29:K29"/>
    <mergeCell ref="L29:M29"/>
    <mergeCell ref="A27:C27"/>
    <mergeCell ref="J27:K27"/>
    <mergeCell ref="L27:M27"/>
    <mergeCell ref="O27:T27"/>
    <mergeCell ref="A28:C28"/>
    <mergeCell ref="F28:G28"/>
    <mergeCell ref="H28:I28"/>
    <mergeCell ref="J28:K28"/>
    <mergeCell ref="L28:M28"/>
    <mergeCell ref="O28:T28"/>
    <mergeCell ref="U25:U26"/>
    <mergeCell ref="V25:V26"/>
    <mergeCell ref="W25:W26"/>
    <mergeCell ref="X25:X26"/>
    <mergeCell ref="Y25:Y26"/>
    <mergeCell ref="A26:C26"/>
    <mergeCell ref="F26:G26"/>
    <mergeCell ref="H26:I26"/>
    <mergeCell ref="J26:K26"/>
    <mergeCell ref="L26:M26"/>
    <mergeCell ref="O21:T21"/>
    <mergeCell ref="O22:T22"/>
    <mergeCell ref="O23:T23"/>
    <mergeCell ref="O24:T24"/>
    <mergeCell ref="A25:C25"/>
    <mergeCell ref="O25:T26"/>
    <mergeCell ref="B18:C18"/>
    <mergeCell ref="P18:T18"/>
    <mergeCell ref="B19:C19"/>
    <mergeCell ref="J19:J20"/>
    <mergeCell ref="K19:K20"/>
    <mergeCell ref="L19:L20"/>
    <mergeCell ref="M19:M20"/>
    <mergeCell ref="O19:T19"/>
    <mergeCell ref="B20:C20"/>
    <mergeCell ref="O20:T20"/>
    <mergeCell ref="B15:C15"/>
    <mergeCell ref="P15:T15"/>
    <mergeCell ref="B16:C16"/>
    <mergeCell ref="P16:T16"/>
    <mergeCell ref="B17:C17"/>
    <mergeCell ref="P17:T17"/>
    <mergeCell ref="B12:C12"/>
    <mergeCell ref="P12:T12"/>
    <mergeCell ref="B13:C13"/>
    <mergeCell ref="P13:T13"/>
    <mergeCell ref="B14:C14"/>
    <mergeCell ref="P14:T14"/>
    <mergeCell ref="P9:T10"/>
    <mergeCell ref="U9:U10"/>
    <mergeCell ref="V9:V10"/>
    <mergeCell ref="W9:W10"/>
    <mergeCell ref="B11:C11"/>
    <mergeCell ref="P11:T11"/>
    <mergeCell ref="O8:O10"/>
    <mergeCell ref="P8:T8"/>
    <mergeCell ref="B9:C10"/>
    <mergeCell ref="D9:D10"/>
    <mergeCell ref="E9:E10"/>
    <mergeCell ref="F9:F10"/>
    <mergeCell ref="G9:G10"/>
    <mergeCell ref="H9:H10"/>
    <mergeCell ref="I9:I10"/>
    <mergeCell ref="J9:J10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W6:W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10" zoomScaleSheetLayoutView="10" zoomScalePageLayoutView="0" workbookViewId="0" topLeftCell="A1">
      <selection activeCell="W20" sqref="W20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1" width="25.125" style="27" customWidth="1"/>
    <col min="12" max="12" width="0.37109375" style="27" customWidth="1"/>
    <col min="13" max="13" width="25.125" style="27" hidden="1" customWidth="1"/>
    <col min="14" max="14" width="19.125" style="27" hidden="1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74.875" style="13" customWidth="1"/>
    <col min="25" max="25" width="68.125" style="13" hidden="1" customWidth="1"/>
    <col min="26" max="16384" width="35.375" style="13" customWidth="1"/>
  </cols>
  <sheetData>
    <row r="1" spans="1:25" ht="15.75">
      <c r="A1" s="403" t="s">
        <v>530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675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516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506">
        <v>2012</v>
      </c>
      <c r="E6" s="507"/>
      <c r="F6" s="416">
        <v>2013</v>
      </c>
      <c r="G6" s="416"/>
      <c r="H6" s="416">
        <v>2014</v>
      </c>
      <c r="I6" s="416"/>
      <c r="J6" s="416">
        <v>2014</v>
      </c>
      <c r="K6" s="416"/>
      <c r="L6" s="416">
        <v>2014</v>
      </c>
      <c r="M6" s="416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399" t="s">
        <v>695</v>
      </c>
      <c r="X6" s="400"/>
      <c r="Y6" s="505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676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01"/>
      <c r="X7" s="402"/>
      <c r="Y7" s="434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/>
      <c r="K8" s="61"/>
      <c r="L8" s="30"/>
      <c r="M8" s="30"/>
      <c r="N8" s="98"/>
      <c r="O8" s="426" t="s">
        <v>282</v>
      </c>
      <c r="P8" s="427" t="s">
        <v>256</v>
      </c>
      <c r="Q8" s="428"/>
      <c r="R8" s="428"/>
      <c r="S8" s="428"/>
      <c r="T8" s="429"/>
      <c r="U8" s="100" t="s">
        <v>257</v>
      </c>
      <c r="V8" s="100" t="s">
        <v>258</v>
      </c>
      <c r="W8" s="102" t="s">
        <v>333</v>
      </c>
      <c r="X8" s="28"/>
      <c r="Y8" s="29"/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0" t="s">
        <v>564</v>
      </c>
      <c r="Y9" s="30" t="s">
        <v>677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14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/>
      <c r="E11" s="32"/>
      <c r="F11" s="32"/>
      <c r="G11" s="32"/>
      <c r="H11" s="32"/>
      <c r="I11" s="32"/>
      <c r="J11" s="17"/>
      <c r="K11" s="17"/>
      <c r="L11" s="17"/>
      <c r="M11" s="17"/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>
        <v>22165</v>
      </c>
      <c r="V11" s="32">
        <v>19637</v>
      </c>
      <c r="W11" s="32">
        <v>23235</v>
      </c>
      <c r="X11" s="32">
        <v>23537</v>
      </c>
      <c r="Y11" s="32">
        <v>10625</v>
      </c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>
        <v>12319</v>
      </c>
      <c r="E12" s="32"/>
      <c r="F12" s="32">
        <v>15840</v>
      </c>
      <c r="G12" s="32"/>
      <c r="H12" s="32">
        <v>19804</v>
      </c>
      <c r="I12" s="32"/>
      <c r="J12" s="16">
        <v>19804</v>
      </c>
      <c r="K12" s="16"/>
      <c r="L12" s="16">
        <v>9239</v>
      </c>
      <c r="M12" s="16"/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>
        <v>6099</v>
      </c>
      <c r="V12" s="32">
        <v>5302</v>
      </c>
      <c r="W12" s="32">
        <v>6274</v>
      </c>
      <c r="X12" s="33">
        <v>6356</v>
      </c>
      <c r="Y12" s="33">
        <v>2691</v>
      </c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/>
      <c r="E13" s="32"/>
      <c r="F13" s="32"/>
      <c r="G13" s="32"/>
      <c r="H13" s="32"/>
      <c r="I13" s="32"/>
      <c r="J13" s="16"/>
      <c r="K13" s="16"/>
      <c r="L13" s="16"/>
      <c r="M13" s="16"/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>
        <v>18408</v>
      </c>
      <c r="V13" s="32">
        <v>23423</v>
      </c>
      <c r="W13" s="32">
        <v>22412</v>
      </c>
      <c r="X13" s="33">
        <v>24820</v>
      </c>
      <c r="Y13" s="33">
        <v>11913</v>
      </c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/>
      <c r="K14" s="17"/>
      <c r="L14" s="17"/>
      <c r="M14" s="17"/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/>
      <c r="V14" s="32"/>
      <c r="W14" s="32"/>
      <c r="X14" s="33"/>
      <c r="Y14" s="33"/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/>
      <c r="F15" s="32">
        <v>33533</v>
      </c>
      <c r="G15" s="32"/>
      <c r="H15" s="32">
        <v>32111</v>
      </c>
      <c r="I15" s="32">
        <v>1000</v>
      </c>
      <c r="J15" s="17">
        <v>34903</v>
      </c>
      <c r="K15" s="17">
        <v>1000</v>
      </c>
      <c r="L15" s="17">
        <v>15716</v>
      </c>
      <c r="M15" s="17"/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/>
      <c r="V15" s="32"/>
      <c r="W15" s="32"/>
      <c r="X15" s="33"/>
      <c r="Y15" s="33"/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/>
      <c r="E16" s="32"/>
      <c r="F16" s="32"/>
      <c r="G16" s="32"/>
      <c r="H16" s="32"/>
      <c r="I16" s="32"/>
      <c r="J16" s="16"/>
      <c r="K16" s="16"/>
      <c r="L16" s="16"/>
      <c r="M16" s="16"/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/>
      <c r="X16" s="36"/>
      <c r="Y16" s="36"/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/>
      <c r="F17" s="32"/>
      <c r="G17" s="32"/>
      <c r="H17" s="32"/>
      <c r="I17" s="32"/>
      <c r="J17" s="16"/>
      <c r="K17" s="16"/>
      <c r="L17" s="16"/>
      <c r="M17" s="16"/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>
        <v>181</v>
      </c>
      <c r="V17" s="32"/>
      <c r="W17" s="32"/>
      <c r="X17" s="36"/>
      <c r="Y17" s="36"/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/>
      <c r="K18" s="16"/>
      <c r="L18" s="16"/>
      <c r="M18" s="16"/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/>
      <c r="V18" s="32"/>
      <c r="W18" s="32">
        <v>1000</v>
      </c>
      <c r="X18" s="32">
        <v>1000</v>
      </c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34"/>
      <c r="E19" s="34"/>
      <c r="F19" s="55"/>
      <c r="G19" s="55"/>
      <c r="H19" s="34">
        <v>6</v>
      </c>
      <c r="I19" s="34"/>
      <c r="J19" s="21">
        <v>6</v>
      </c>
      <c r="K19" s="21"/>
      <c r="L19" s="21"/>
      <c r="M19" s="21"/>
      <c r="N19" s="21"/>
      <c r="O19" s="441" t="s">
        <v>140</v>
      </c>
      <c r="P19" s="442"/>
      <c r="Q19" s="442"/>
      <c r="R19" s="442"/>
      <c r="S19" s="442"/>
      <c r="T19" s="442"/>
      <c r="U19" s="32"/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34"/>
      <c r="E20" s="34"/>
      <c r="F20" s="55"/>
      <c r="G20" s="55"/>
      <c r="H20" s="34"/>
      <c r="I20" s="34"/>
      <c r="J20" s="21"/>
      <c r="K20" s="21"/>
      <c r="L20" s="21"/>
      <c r="M20" s="21"/>
      <c r="N20" s="21"/>
      <c r="O20" s="441" t="s">
        <v>141</v>
      </c>
      <c r="P20" s="442"/>
      <c r="Q20" s="442"/>
      <c r="R20" s="442"/>
      <c r="S20" s="442"/>
      <c r="T20" s="442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/>
      <c r="X23" s="37"/>
      <c r="Y23" s="37"/>
    </row>
    <row r="24" spans="1:25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37"/>
      <c r="V24" s="54"/>
      <c r="W24" s="37"/>
      <c r="X24" s="38"/>
      <c r="Y24" s="37"/>
    </row>
    <row r="25" spans="1:26" s="24" customFormat="1" ht="120.75" customHeight="1">
      <c r="A25" s="448" t="s">
        <v>157</v>
      </c>
      <c r="B25" s="449"/>
      <c r="C25" s="450"/>
      <c r="D25" s="35">
        <v>12319</v>
      </c>
      <c r="E25" s="35">
        <v>0</v>
      </c>
      <c r="F25" s="35">
        <v>49393</v>
      </c>
      <c r="G25" s="35">
        <v>0</v>
      </c>
      <c r="H25" s="35">
        <f>SUM(H11:H24)</f>
        <v>51921</v>
      </c>
      <c r="I25" s="35">
        <f>SUM(I15:I24)</f>
        <v>1000</v>
      </c>
      <c r="J25" s="23">
        <v>54713</v>
      </c>
      <c r="K25" s="23">
        <v>1000</v>
      </c>
      <c r="L25" s="23">
        <v>24955</v>
      </c>
      <c r="M25" s="23"/>
      <c r="N25" s="23"/>
      <c r="O25" s="451" t="s">
        <v>143</v>
      </c>
      <c r="P25" s="451"/>
      <c r="Q25" s="451"/>
      <c r="R25" s="451"/>
      <c r="S25" s="451"/>
      <c r="T25" s="451"/>
      <c r="U25" s="522">
        <v>46853</v>
      </c>
      <c r="V25" s="452">
        <v>48362</v>
      </c>
      <c r="W25" s="452">
        <f>SUM(W11:W24)</f>
        <v>52921</v>
      </c>
      <c r="X25" s="452">
        <v>55713</v>
      </c>
      <c r="Y25" s="452">
        <v>25229</v>
      </c>
      <c r="Z25" s="345"/>
    </row>
    <row r="26" spans="1:27" ht="137.25" customHeight="1">
      <c r="A26" s="453" t="s">
        <v>154</v>
      </c>
      <c r="B26" s="453"/>
      <c r="C26" s="453"/>
      <c r="D26" s="347">
        <v>12319</v>
      </c>
      <c r="E26" s="347"/>
      <c r="F26" s="452">
        <v>49393</v>
      </c>
      <c r="G26" s="452"/>
      <c r="H26" s="452">
        <f>H25+I25</f>
        <v>52921</v>
      </c>
      <c r="I26" s="452"/>
      <c r="J26" s="454">
        <v>55713</v>
      </c>
      <c r="K26" s="454"/>
      <c r="L26" s="454">
        <v>24955</v>
      </c>
      <c r="M26" s="454"/>
      <c r="N26" s="62"/>
      <c r="O26" s="451"/>
      <c r="P26" s="451"/>
      <c r="Q26" s="451"/>
      <c r="R26" s="451"/>
      <c r="S26" s="451"/>
      <c r="T26" s="451"/>
      <c r="U26" s="523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56">
        <v>34353</v>
      </c>
      <c r="E27" s="39">
        <v>181</v>
      </c>
      <c r="F27" s="39">
        <v>0</v>
      </c>
      <c r="G27" s="39">
        <v>0</v>
      </c>
      <c r="H27" s="39">
        <v>0</v>
      </c>
      <c r="I27" s="39">
        <v>0</v>
      </c>
      <c r="J27" s="458"/>
      <c r="K27" s="458"/>
      <c r="L27" s="458"/>
      <c r="M27" s="458"/>
      <c r="N27" s="60"/>
      <c r="O27" s="459" t="s">
        <v>144</v>
      </c>
      <c r="P27" s="459"/>
      <c r="Q27" s="459"/>
      <c r="R27" s="459"/>
      <c r="S27" s="459"/>
      <c r="T27" s="459"/>
      <c r="U27" s="39">
        <v>46672</v>
      </c>
      <c r="V27" s="39">
        <v>48362</v>
      </c>
      <c r="W27" s="39">
        <v>51921</v>
      </c>
      <c r="X27" s="39">
        <v>54713</v>
      </c>
      <c r="Y27" s="39">
        <v>25229</v>
      </c>
      <c r="Z27" s="40"/>
    </row>
    <row r="28" spans="1:26" s="41" customFormat="1" ht="94.5" customHeight="1">
      <c r="A28" s="460" t="s">
        <v>146</v>
      </c>
      <c r="B28" s="461"/>
      <c r="C28" s="462"/>
      <c r="D28" s="348">
        <v>34354</v>
      </c>
      <c r="E28" s="348"/>
      <c r="F28" s="463">
        <v>0</v>
      </c>
      <c r="G28" s="463"/>
      <c r="H28" s="463">
        <v>0</v>
      </c>
      <c r="I28" s="463"/>
      <c r="J28" s="458"/>
      <c r="K28" s="458"/>
      <c r="L28" s="458"/>
      <c r="M28" s="458"/>
      <c r="N28" s="60"/>
      <c r="O28" s="459" t="s">
        <v>145</v>
      </c>
      <c r="P28" s="459"/>
      <c r="Q28" s="459"/>
      <c r="R28" s="459"/>
      <c r="S28" s="459"/>
      <c r="T28" s="459"/>
      <c r="U28" s="39">
        <v>181</v>
      </c>
      <c r="V28" s="39"/>
      <c r="W28" s="39">
        <v>1000</v>
      </c>
      <c r="X28" s="39">
        <v>1000</v>
      </c>
      <c r="Y28" s="39"/>
      <c r="Z28" s="40"/>
    </row>
    <row r="29" spans="1:26" s="41" customFormat="1" ht="123" customHeight="1">
      <c r="A29" s="460"/>
      <c r="B29" s="461"/>
      <c r="C29" s="462"/>
      <c r="D29" s="463"/>
      <c r="E29" s="463"/>
      <c r="F29" s="463"/>
      <c r="G29" s="463"/>
      <c r="H29" s="463"/>
      <c r="I29" s="463"/>
      <c r="J29" s="458"/>
      <c r="K29" s="458"/>
      <c r="L29" s="458"/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463"/>
      <c r="E30" s="463"/>
      <c r="F30" s="463"/>
      <c r="G30" s="463"/>
      <c r="H30" s="458"/>
      <c r="I30" s="458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43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463"/>
      <c r="E31" s="463"/>
      <c r="F31" s="463"/>
      <c r="G31" s="463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43"/>
      <c r="V31" s="52"/>
      <c r="W31" s="39"/>
      <c r="X31" s="463"/>
      <c r="Y31" s="463"/>
      <c r="Z31" s="40"/>
    </row>
    <row r="32" spans="1:26" s="41" customFormat="1" ht="84.75" customHeight="1">
      <c r="A32" s="465" t="s">
        <v>148</v>
      </c>
      <c r="B32" s="465"/>
      <c r="C32" s="465"/>
      <c r="D32" s="463"/>
      <c r="E32" s="463"/>
      <c r="F32" s="463"/>
      <c r="G32" s="463"/>
      <c r="H32" s="458"/>
      <c r="I32" s="458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43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520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11">
    <mergeCell ref="W6:Y7"/>
    <mergeCell ref="X31:Y31"/>
    <mergeCell ref="A32:C32"/>
    <mergeCell ref="D32:E32"/>
    <mergeCell ref="F32:G32"/>
    <mergeCell ref="H32:I32"/>
    <mergeCell ref="J32:K32"/>
    <mergeCell ref="L32:M32"/>
    <mergeCell ref="O32:T32"/>
    <mergeCell ref="A31:C31"/>
    <mergeCell ref="D31:E31"/>
    <mergeCell ref="F31:G31"/>
    <mergeCell ref="H31:I31"/>
    <mergeCell ref="J31:K31"/>
    <mergeCell ref="L31:M31"/>
    <mergeCell ref="O29:T29"/>
    <mergeCell ref="O30:T30"/>
    <mergeCell ref="O31:T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7:C27"/>
    <mergeCell ref="J27:K27"/>
    <mergeCell ref="L27:M27"/>
    <mergeCell ref="O27:T27"/>
    <mergeCell ref="A28:C28"/>
    <mergeCell ref="F28:G28"/>
    <mergeCell ref="H28:I28"/>
    <mergeCell ref="J28:K28"/>
    <mergeCell ref="L28:M28"/>
    <mergeCell ref="O28:T28"/>
    <mergeCell ref="W25:W26"/>
    <mergeCell ref="X25:X26"/>
    <mergeCell ref="Y25:Y26"/>
    <mergeCell ref="A26:C26"/>
    <mergeCell ref="F26:G26"/>
    <mergeCell ref="H26:I26"/>
    <mergeCell ref="J26:K26"/>
    <mergeCell ref="L26:M26"/>
    <mergeCell ref="O23:T23"/>
    <mergeCell ref="O24:T24"/>
    <mergeCell ref="A25:C25"/>
    <mergeCell ref="O25:T26"/>
    <mergeCell ref="U25:U26"/>
    <mergeCell ref="V25:V26"/>
    <mergeCell ref="B19:C19"/>
    <mergeCell ref="O19:T19"/>
    <mergeCell ref="B20:C20"/>
    <mergeCell ref="O20:T20"/>
    <mergeCell ref="O21:T21"/>
    <mergeCell ref="O22:T22"/>
    <mergeCell ref="B16:C16"/>
    <mergeCell ref="P16:T16"/>
    <mergeCell ref="B17:C17"/>
    <mergeCell ref="P17:T17"/>
    <mergeCell ref="B18:C18"/>
    <mergeCell ref="P18:T18"/>
    <mergeCell ref="B13:C13"/>
    <mergeCell ref="P13:T13"/>
    <mergeCell ref="B14:C14"/>
    <mergeCell ref="P14:T14"/>
    <mergeCell ref="B15:C15"/>
    <mergeCell ref="P15:T15"/>
    <mergeCell ref="U9:U10"/>
    <mergeCell ref="V9:V10"/>
    <mergeCell ref="W9:W10"/>
    <mergeCell ref="B11:C11"/>
    <mergeCell ref="P11:T11"/>
    <mergeCell ref="B12:C12"/>
    <mergeCell ref="P12:T12"/>
    <mergeCell ref="I9:I10"/>
    <mergeCell ref="J9:J10"/>
    <mergeCell ref="K9:K10"/>
    <mergeCell ref="M9:M10"/>
    <mergeCell ref="P9:T10"/>
    <mergeCell ref="A8:A10"/>
    <mergeCell ref="B8:C8"/>
    <mergeCell ref="O8:O10"/>
    <mergeCell ref="P8:T8"/>
    <mergeCell ref="B9:C10"/>
    <mergeCell ref="D9:D10"/>
    <mergeCell ref="E9:E10"/>
    <mergeCell ref="F9:F10"/>
    <mergeCell ref="G9:G10"/>
    <mergeCell ref="H9:H10"/>
    <mergeCell ref="V6:V7"/>
    <mergeCell ref="D7:E7"/>
    <mergeCell ref="F7:G7"/>
    <mergeCell ref="H7:I7"/>
    <mergeCell ref="J7:K7"/>
    <mergeCell ref="L7:M7"/>
    <mergeCell ref="L9:L10"/>
    <mergeCell ref="A1:W2"/>
    <mergeCell ref="A3:Y3"/>
    <mergeCell ref="A4:Y4"/>
    <mergeCell ref="A5:Y5"/>
    <mergeCell ref="D6:E6"/>
    <mergeCell ref="F6:G6"/>
    <mergeCell ref="H6:I6"/>
    <mergeCell ref="J6:K6"/>
    <mergeCell ref="L6:M6"/>
    <mergeCell ref="U6:U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20" zoomScaleSheetLayoutView="20" zoomScalePageLayoutView="0" workbookViewId="0" topLeftCell="A1">
      <pane xSplit="3" ySplit="9" topLeftCell="E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K63" sqref="K63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39.125" style="7" bestFit="1" customWidth="1"/>
    <col min="8" max="8" width="45.875" style="7" bestFit="1" customWidth="1"/>
    <col min="9" max="9" width="32.875" style="7" bestFit="1" customWidth="1"/>
    <col min="10" max="10" width="39.125" style="7" bestFit="1" customWidth="1"/>
    <col min="11" max="11" width="45.875" style="7" bestFit="1" customWidth="1"/>
    <col min="12" max="12" width="32.875" style="7" bestFit="1" customWidth="1"/>
    <col min="19" max="16384" width="9.125" style="7" customWidth="1"/>
  </cols>
  <sheetData>
    <row r="1" spans="1:7" ht="27.75">
      <c r="A1" s="475" t="s">
        <v>466</v>
      </c>
      <c r="B1" s="476"/>
      <c r="C1" s="476"/>
      <c r="D1" s="476"/>
      <c r="E1" s="476"/>
      <c r="F1" s="477"/>
      <c r="G1" s="111"/>
    </row>
    <row r="2" spans="1:7" ht="33">
      <c r="A2" s="466" t="s">
        <v>571</v>
      </c>
      <c r="B2" s="467"/>
      <c r="C2" s="467"/>
      <c r="D2" s="467"/>
      <c r="E2" s="467"/>
      <c r="F2" s="468"/>
      <c r="G2" s="111"/>
    </row>
    <row r="3" spans="1:7" ht="75" customHeight="1">
      <c r="A3" s="469" t="s">
        <v>572</v>
      </c>
      <c r="B3" s="470"/>
      <c r="C3" s="470"/>
      <c r="D3" s="470"/>
      <c r="E3" s="470"/>
      <c r="F3" s="471"/>
      <c r="G3" s="111"/>
    </row>
    <row r="4" spans="1:7" ht="20.25">
      <c r="A4" s="472" t="s">
        <v>97</v>
      </c>
      <c r="B4" s="473"/>
      <c r="C4" s="473"/>
      <c r="D4" s="473"/>
      <c r="E4" s="473"/>
      <c r="F4" s="474"/>
      <c r="G4" s="111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281</v>
      </c>
      <c r="H5" s="181" t="s">
        <v>250</v>
      </c>
      <c r="I5" s="181" t="s">
        <v>252</v>
      </c>
      <c r="J5" s="181" t="s">
        <v>281</v>
      </c>
      <c r="K5" s="181" t="s">
        <v>250</v>
      </c>
      <c r="L5" s="181" t="s">
        <v>252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567</v>
      </c>
      <c r="H7" s="478"/>
      <c r="I7" s="478"/>
      <c r="J7" s="478" t="s">
        <v>568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>
        <v>19804</v>
      </c>
      <c r="E18" s="169"/>
      <c r="F18" s="169">
        <v>19804</v>
      </c>
      <c r="G18" s="169">
        <v>19804</v>
      </c>
      <c r="H18" s="169"/>
      <c r="I18" s="169">
        <v>19804</v>
      </c>
      <c r="J18" s="169">
        <v>9239</v>
      </c>
      <c r="K18" s="169"/>
      <c r="L18" s="169">
        <v>9239</v>
      </c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/>
      <c r="E19" s="179"/>
      <c r="F19" s="179"/>
      <c r="G19" s="179"/>
      <c r="H19" s="179"/>
      <c r="I19" s="179"/>
      <c r="J19" s="179"/>
      <c r="K19" s="179"/>
      <c r="L19" s="179"/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>
        <v>19804</v>
      </c>
      <c r="E20" s="179"/>
      <c r="F20" s="179">
        <v>19804</v>
      </c>
      <c r="G20" s="179">
        <v>19804</v>
      </c>
      <c r="H20" s="179"/>
      <c r="I20" s="179">
        <v>19804</v>
      </c>
      <c r="J20" s="179">
        <v>8558</v>
      </c>
      <c r="K20" s="179"/>
      <c r="L20" s="179">
        <v>8558</v>
      </c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/>
      <c r="E22" s="179"/>
      <c r="F22" s="179"/>
      <c r="G22" s="179"/>
      <c r="H22" s="179"/>
      <c r="I22" s="179"/>
      <c r="J22" s="179"/>
      <c r="K22" s="179"/>
      <c r="L22" s="179"/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>
        <v>1746</v>
      </c>
      <c r="E23" s="179"/>
      <c r="F23" s="179">
        <v>1746</v>
      </c>
      <c r="G23" s="179">
        <v>1746</v>
      </c>
      <c r="H23" s="179"/>
      <c r="I23" s="179">
        <v>1746</v>
      </c>
      <c r="J23" s="179">
        <v>681</v>
      </c>
      <c r="K23" s="179"/>
      <c r="L23" s="179">
        <v>681</v>
      </c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s="164" customFormat="1" ht="55.5" customHeight="1">
      <c r="A26" s="170">
        <v>17</v>
      </c>
      <c r="B26" s="171" t="s">
        <v>397</v>
      </c>
      <c r="C26" s="174" t="s">
        <v>366</v>
      </c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s="259" customFormat="1" ht="55.5" customHeight="1">
      <c r="A27" s="170">
        <v>18</v>
      </c>
      <c r="B27" s="171" t="s">
        <v>398</v>
      </c>
      <c r="C27" s="174" t="s">
        <v>367</v>
      </c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s="252" customFormat="1" ht="55.5" customHeight="1">
      <c r="A28" s="170">
        <v>19</v>
      </c>
      <c r="B28" s="171" t="s">
        <v>399</v>
      </c>
      <c r="C28" s="174" t="s">
        <v>368</v>
      </c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s="253" customFormat="1" ht="55.5" customHeight="1" thickBot="1">
      <c r="A29" s="170">
        <v>20</v>
      </c>
      <c r="B29" s="171" t="s">
        <v>400</v>
      </c>
      <c r="C29" s="174" t="s">
        <v>369</v>
      </c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257" customFormat="1" ht="55.5" customHeight="1" thickBot="1">
      <c r="A30" s="170">
        <v>21</v>
      </c>
      <c r="B30" s="171" t="s">
        <v>401</v>
      </c>
      <c r="C30" s="268" t="s">
        <v>370</v>
      </c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261" customFormat="1" ht="55.5" customHeight="1">
      <c r="A31" s="170">
        <v>22</v>
      </c>
      <c r="B31" s="171" t="s">
        <v>402</v>
      </c>
      <c r="C31" s="267" t="s">
        <v>121</v>
      </c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260" customFormat="1" ht="55.5" customHeight="1">
      <c r="A32" s="170">
        <v>23</v>
      </c>
      <c r="B32" s="171" t="s">
        <v>403</v>
      </c>
      <c r="C32" s="267" t="s">
        <v>225</v>
      </c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s="260" customFormat="1" ht="55.5" customHeight="1">
      <c r="A33" s="170">
        <v>24</v>
      </c>
      <c r="B33" s="171" t="s">
        <v>404</v>
      </c>
      <c r="C33" s="267" t="s">
        <v>122</v>
      </c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s="260" customFormat="1" ht="55.5" customHeight="1">
      <c r="A34" s="170">
        <v>25</v>
      </c>
      <c r="B34" s="171" t="s">
        <v>405</v>
      </c>
      <c r="C34" s="267" t="s">
        <v>123</v>
      </c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259" customFormat="1" ht="55.5" customHeight="1">
      <c r="A35" s="170">
        <v>26</v>
      </c>
      <c r="B35" s="171" t="s">
        <v>406</v>
      </c>
      <c r="C35" s="267" t="s">
        <v>124</v>
      </c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259" customFormat="1" ht="55.5" customHeight="1">
      <c r="A36" s="170">
        <v>27</v>
      </c>
      <c r="B36" s="171" t="s">
        <v>407</v>
      </c>
      <c r="C36" s="267" t="s">
        <v>125</v>
      </c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s="259" customFormat="1" ht="55.5" customHeight="1">
      <c r="A37" s="170">
        <v>28</v>
      </c>
      <c r="B37" s="171" t="s">
        <v>408</v>
      </c>
      <c r="C37" s="267" t="s">
        <v>126</v>
      </c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s="259" customFormat="1" ht="55.5" customHeight="1">
      <c r="A38" s="170">
        <v>29</v>
      </c>
      <c r="B38" s="171" t="s">
        <v>409</v>
      </c>
      <c r="C38" s="174" t="s">
        <v>371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s="259" customFormat="1" ht="55.5" customHeight="1">
      <c r="A39" s="170">
        <v>30</v>
      </c>
      <c r="B39" s="171" t="s">
        <v>410</v>
      </c>
      <c r="C39" s="174" t="s">
        <v>372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s="259" customFormat="1" ht="55.5" customHeight="1">
      <c r="A40" s="170">
        <v>31</v>
      </c>
      <c r="B40" s="171" t="s">
        <v>411</v>
      </c>
      <c r="C40" s="174" t="s">
        <v>373</v>
      </c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63" customFormat="1" ht="75.75" thickBot="1">
      <c r="A45" s="251">
        <v>36</v>
      </c>
      <c r="B45" s="167" t="s">
        <v>343</v>
      </c>
      <c r="C45" s="294" t="s">
        <v>456</v>
      </c>
      <c r="D45" s="169">
        <v>32111</v>
      </c>
      <c r="E45" s="169">
        <v>1000</v>
      </c>
      <c r="F45" s="169">
        <v>33111</v>
      </c>
      <c r="G45" s="169">
        <v>34903</v>
      </c>
      <c r="H45" s="169">
        <v>1000</v>
      </c>
      <c r="I45" s="169">
        <v>35903</v>
      </c>
      <c r="J45" s="169">
        <v>15716</v>
      </c>
      <c r="K45" s="169"/>
      <c r="L45" s="169">
        <v>15716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s="259" customFormat="1" ht="55.5" customHeight="1">
      <c r="A47" s="170">
        <v>38</v>
      </c>
      <c r="B47" s="171" t="s">
        <v>415</v>
      </c>
      <c r="C47" s="263" t="s">
        <v>377</v>
      </c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s="262" customFormat="1" ht="55.5" customHeight="1" thickBot="1">
      <c r="A48" s="170">
        <v>39</v>
      </c>
      <c r="B48" s="171" t="s">
        <v>416</v>
      </c>
      <c r="C48" s="263" t="s">
        <v>462</v>
      </c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6</v>
      </c>
      <c r="E57" s="169"/>
      <c r="F57" s="169">
        <v>6</v>
      </c>
      <c r="G57" s="169">
        <v>6</v>
      </c>
      <c r="H57" s="169"/>
      <c r="I57" s="169">
        <v>6</v>
      </c>
      <c r="J57" s="169"/>
      <c r="K57" s="169"/>
      <c r="L57" s="169"/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6</v>
      </c>
      <c r="E58" s="179"/>
      <c r="F58" s="179">
        <v>6</v>
      </c>
      <c r="G58" s="179">
        <v>6</v>
      </c>
      <c r="H58" s="179"/>
      <c r="I58" s="179">
        <v>6</v>
      </c>
      <c r="J58" s="179"/>
      <c r="K58" s="179"/>
      <c r="L58" s="179"/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71" customFormat="1" ht="55.5" customHeight="1">
      <c r="A60" s="251">
        <v>52</v>
      </c>
      <c r="B60" s="266" t="s">
        <v>349</v>
      </c>
      <c r="C60" s="168" t="s">
        <v>352</v>
      </c>
      <c r="D60" s="169">
        <v>51921</v>
      </c>
      <c r="E60" s="169">
        <v>1000</v>
      </c>
      <c r="F60" s="169">
        <v>52921</v>
      </c>
      <c r="G60" s="169">
        <v>54713</v>
      </c>
      <c r="H60" s="169">
        <v>1000</v>
      </c>
      <c r="I60" s="169">
        <v>55713</v>
      </c>
      <c r="J60" s="169">
        <v>24955</v>
      </c>
      <c r="K60" s="169"/>
      <c r="L60" s="169">
        <v>24955</v>
      </c>
    </row>
    <row r="61" spans="1:6" s="262" customFormat="1" ht="42" customHeight="1" thickBot="1">
      <c r="A61" s="170"/>
      <c r="B61" s="171"/>
      <c r="C61" s="265"/>
      <c r="D61" s="179"/>
      <c r="E61" s="179"/>
      <c r="F61" s="179"/>
    </row>
    <row r="62" spans="1:6" s="257" customFormat="1" ht="42" customHeight="1" thickBot="1">
      <c r="A62" s="170"/>
      <c r="B62" s="173"/>
      <c r="C62" s="256"/>
      <c r="D62" s="179"/>
      <c r="E62" s="179"/>
      <c r="F62" s="179"/>
    </row>
    <row r="63" spans="1:6" s="166" customFormat="1" ht="42" customHeight="1" thickBot="1">
      <c r="A63" s="170"/>
      <c r="B63" s="173"/>
      <c r="C63" s="174"/>
      <c r="D63" s="179"/>
      <c r="E63" s="179"/>
      <c r="F63" s="179"/>
    </row>
    <row r="64" spans="1:6" s="264" customFormat="1" ht="42" customHeight="1" thickBot="1">
      <c r="A64" s="170"/>
      <c r="B64" s="255"/>
      <c r="C64" s="256"/>
      <c r="D64" s="179"/>
      <c r="E64" s="179"/>
      <c r="F64" s="179"/>
    </row>
    <row r="65" spans="1:6" s="165" customFormat="1" ht="42" customHeight="1">
      <c r="A65" s="170"/>
      <c r="B65" s="171"/>
      <c r="C65" s="172"/>
      <c r="D65" s="179"/>
      <c r="E65" s="179"/>
      <c r="F65" s="179"/>
    </row>
    <row r="66" spans="1:6" s="262" customFormat="1" ht="42" customHeight="1" thickBot="1">
      <c r="A66" s="170"/>
      <c r="B66" s="171"/>
      <c r="C66" s="172"/>
      <c r="D66" s="179"/>
      <c r="E66" s="179"/>
      <c r="F66" s="179"/>
    </row>
    <row r="67" spans="1:6" s="264" customFormat="1" ht="42" customHeight="1" thickBot="1">
      <c r="A67" s="170"/>
      <c r="B67" s="255"/>
      <c r="C67" s="256"/>
      <c r="D67" s="179"/>
      <c r="E67" s="179"/>
      <c r="F67" s="179"/>
    </row>
    <row r="68" spans="1:6" s="165" customFormat="1" ht="42" customHeight="1">
      <c r="A68" s="170"/>
      <c r="B68" s="171"/>
      <c r="C68" s="172"/>
      <c r="D68" s="179"/>
      <c r="E68" s="179"/>
      <c r="F68" s="179"/>
    </row>
    <row r="69" spans="1:6" s="262" customFormat="1" ht="42" customHeight="1" thickBot="1">
      <c r="A69" s="170"/>
      <c r="B69" s="171"/>
      <c r="C69" s="172"/>
      <c r="D69" s="179"/>
      <c r="E69" s="179"/>
      <c r="F69" s="179"/>
    </row>
    <row r="70" spans="1:6" s="264" customFormat="1" ht="42" customHeight="1" thickBot="1">
      <c r="A70" s="170"/>
      <c r="B70" s="255"/>
      <c r="C70" s="256"/>
      <c r="D70" s="179"/>
      <c r="E70" s="179"/>
      <c r="F70" s="179"/>
    </row>
    <row r="71" spans="1:6" s="166" customFormat="1" ht="42" customHeight="1" thickBot="1">
      <c r="A71" s="170"/>
      <c r="B71" s="173"/>
      <c r="C71" s="256"/>
      <c r="D71" s="179"/>
      <c r="E71" s="179"/>
      <c r="F71" s="179"/>
    </row>
    <row r="72" spans="1:6" s="257" customFormat="1" ht="42" customHeight="1" thickBot="1">
      <c r="A72" s="170"/>
      <c r="B72" s="255"/>
      <c r="C72" s="256"/>
      <c r="D72" s="179"/>
      <c r="E72" s="179"/>
      <c r="F72" s="179"/>
    </row>
    <row r="73" spans="1:6" ht="38.25">
      <c r="A73" s="175"/>
      <c r="B73" s="176"/>
      <c r="C73" s="177"/>
      <c r="D73" s="177"/>
      <c r="E73" s="177"/>
      <c r="F73" s="178"/>
    </row>
    <row r="74" ht="20.25">
      <c r="D74" s="64"/>
    </row>
    <row r="75" ht="20.25">
      <c r="D75" s="63"/>
    </row>
    <row r="77" ht="20.25">
      <c r="B77" s="11"/>
    </row>
  </sheetData>
  <sheetProtection/>
  <mergeCells count="10">
    <mergeCell ref="G7:I9"/>
    <mergeCell ref="J7:L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25" zoomScaleSheetLayoutView="25" zoomScalePageLayoutView="0" workbookViewId="0" topLeftCell="A1">
      <pane xSplit="3" ySplit="9" topLeftCell="D43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G1" sqref="G1:L16384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39.125" style="7" bestFit="1" customWidth="1"/>
    <col min="8" max="8" width="45.875" style="7" bestFit="1" customWidth="1"/>
    <col min="9" max="9" width="32.875" style="7" bestFit="1" customWidth="1"/>
    <col min="10" max="10" width="39.125" style="7" bestFit="1" customWidth="1"/>
    <col min="11" max="11" width="45.875" style="7" bestFit="1" customWidth="1"/>
    <col min="12" max="12" width="32.875" style="7" bestFit="1" customWidth="1"/>
    <col min="13" max="16384" width="9.125" style="7" customWidth="1"/>
  </cols>
  <sheetData>
    <row r="1" spans="1:7" ht="27.75">
      <c r="A1" s="475" t="s">
        <v>466</v>
      </c>
      <c r="B1" s="476"/>
      <c r="C1" s="476"/>
      <c r="D1" s="476"/>
      <c r="E1" s="476"/>
      <c r="F1" s="477"/>
      <c r="G1" s="111"/>
    </row>
    <row r="2" spans="1:7" ht="33">
      <c r="A2" s="466" t="s">
        <v>532</v>
      </c>
      <c r="B2" s="467"/>
      <c r="C2" s="467"/>
      <c r="D2" s="467"/>
      <c r="E2" s="467"/>
      <c r="F2" s="468"/>
      <c r="G2" s="111"/>
    </row>
    <row r="3" spans="1:7" ht="75" customHeight="1">
      <c r="A3" s="469" t="s">
        <v>559</v>
      </c>
      <c r="B3" s="470"/>
      <c r="C3" s="470"/>
      <c r="D3" s="470"/>
      <c r="E3" s="470"/>
      <c r="F3" s="471"/>
      <c r="G3" s="111"/>
    </row>
    <row r="4" spans="1:7" ht="20.25">
      <c r="A4" s="472" t="s">
        <v>97</v>
      </c>
      <c r="B4" s="473"/>
      <c r="C4" s="473"/>
      <c r="D4" s="473"/>
      <c r="E4" s="473"/>
      <c r="F4" s="474"/>
      <c r="G4" s="111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281</v>
      </c>
      <c r="H5" s="181" t="s">
        <v>250</v>
      </c>
      <c r="I5" s="181" t="s">
        <v>252</v>
      </c>
      <c r="J5" s="181" t="s">
        <v>281</v>
      </c>
      <c r="K5" s="181" t="s">
        <v>250</v>
      </c>
      <c r="L5" s="181" t="s">
        <v>252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101</v>
      </c>
      <c r="H7" s="478"/>
      <c r="I7" s="478"/>
      <c r="J7" s="478" t="s">
        <v>101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>
        <v>19804</v>
      </c>
      <c r="E18" s="169"/>
      <c r="F18" s="169">
        <v>19804</v>
      </c>
      <c r="G18" s="169">
        <v>19804</v>
      </c>
      <c r="H18" s="169"/>
      <c r="I18" s="169">
        <v>19804</v>
      </c>
      <c r="J18" s="169">
        <v>19804</v>
      </c>
      <c r="K18" s="169"/>
      <c r="L18" s="169">
        <v>19804</v>
      </c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/>
      <c r="E19" s="179"/>
      <c r="F19" s="179"/>
      <c r="G19" s="179"/>
      <c r="H19" s="179"/>
      <c r="I19" s="179"/>
      <c r="J19" s="179"/>
      <c r="K19" s="179"/>
      <c r="L19" s="179"/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>
        <v>19804</v>
      </c>
      <c r="E20" s="179"/>
      <c r="F20" s="179">
        <v>19804</v>
      </c>
      <c r="G20" s="179">
        <v>19804</v>
      </c>
      <c r="H20" s="179"/>
      <c r="I20" s="179">
        <v>19804</v>
      </c>
      <c r="J20" s="179">
        <v>19804</v>
      </c>
      <c r="K20" s="179"/>
      <c r="L20" s="179">
        <v>19804</v>
      </c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/>
      <c r="E22" s="179"/>
      <c r="F22" s="179"/>
      <c r="G22" s="179"/>
      <c r="H22" s="179"/>
      <c r="I22" s="179"/>
      <c r="J22" s="179"/>
      <c r="K22" s="179"/>
      <c r="L22" s="179"/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>
        <v>1746</v>
      </c>
      <c r="E23" s="179"/>
      <c r="F23" s="179">
        <v>1746</v>
      </c>
      <c r="G23" s="179">
        <v>1746</v>
      </c>
      <c r="H23" s="179"/>
      <c r="I23" s="179">
        <v>1746</v>
      </c>
      <c r="J23" s="179">
        <v>1746</v>
      </c>
      <c r="K23" s="179"/>
      <c r="L23" s="179">
        <v>1746</v>
      </c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s="164" customFormat="1" ht="55.5" customHeight="1">
      <c r="A26" s="170">
        <v>17</v>
      </c>
      <c r="B26" s="171" t="s">
        <v>397</v>
      </c>
      <c r="C26" s="174" t="s">
        <v>366</v>
      </c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s="259" customFormat="1" ht="55.5" customHeight="1">
      <c r="A27" s="170">
        <v>18</v>
      </c>
      <c r="B27" s="171" t="s">
        <v>398</v>
      </c>
      <c r="C27" s="174" t="s">
        <v>367</v>
      </c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s="252" customFormat="1" ht="55.5" customHeight="1">
      <c r="A28" s="170">
        <v>19</v>
      </c>
      <c r="B28" s="171" t="s">
        <v>399</v>
      </c>
      <c r="C28" s="174" t="s">
        <v>368</v>
      </c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s="253" customFormat="1" ht="55.5" customHeight="1" thickBot="1">
      <c r="A29" s="170">
        <v>20</v>
      </c>
      <c r="B29" s="171" t="s">
        <v>400</v>
      </c>
      <c r="C29" s="174" t="s">
        <v>369</v>
      </c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257" customFormat="1" ht="55.5" customHeight="1" thickBot="1">
      <c r="A30" s="170">
        <v>21</v>
      </c>
      <c r="B30" s="171" t="s">
        <v>401</v>
      </c>
      <c r="C30" s="268" t="s">
        <v>370</v>
      </c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261" customFormat="1" ht="55.5" customHeight="1">
      <c r="A31" s="170">
        <v>22</v>
      </c>
      <c r="B31" s="171" t="s">
        <v>402</v>
      </c>
      <c r="C31" s="267" t="s">
        <v>121</v>
      </c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260" customFormat="1" ht="55.5" customHeight="1">
      <c r="A32" s="170">
        <v>23</v>
      </c>
      <c r="B32" s="171" t="s">
        <v>403</v>
      </c>
      <c r="C32" s="267" t="s">
        <v>225</v>
      </c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s="260" customFormat="1" ht="55.5" customHeight="1">
      <c r="A33" s="170">
        <v>24</v>
      </c>
      <c r="B33" s="171" t="s">
        <v>404</v>
      </c>
      <c r="C33" s="267" t="s">
        <v>122</v>
      </c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s="260" customFormat="1" ht="55.5" customHeight="1">
      <c r="A34" s="170">
        <v>25</v>
      </c>
      <c r="B34" s="171" t="s">
        <v>405</v>
      </c>
      <c r="C34" s="267" t="s">
        <v>123</v>
      </c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259" customFormat="1" ht="55.5" customHeight="1">
      <c r="A35" s="170">
        <v>26</v>
      </c>
      <c r="B35" s="171" t="s">
        <v>406</v>
      </c>
      <c r="C35" s="267" t="s">
        <v>124</v>
      </c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259" customFormat="1" ht="55.5" customHeight="1">
      <c r="A36" s="170">
        <v>27</v>
      </c>
      <c r="B36" s="171" t="s">
        <v>407</v>
      </c>
      <c r="C36" s="267" t="s">
        <v>125</v>
      </c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s="259" customFormat="1" ht="55.5" customHeight="1">
      <c r="A37" s="170">
        <v>28</v>
      </c>
      <c r="B37" s="171" t="s">
        <v>408</v>
      </c>
      <c r="C37" s="267" t="s">
        <v>126</v>
      </c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s="259" customFormat="1" ht="55.5" customHeight="1">
      <c r="A38" s="170">
        <v>29</v>
      </c>
      <c r="B38" s="171" t="s">
        <v>409</v>
      </c>
      <c r="C38" s="174" t="s">
        <v>371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s="259" customFormat="1" ht="55.5" customHeight="1">
      <c r="A39" s="170">
        <v>30</v>
      </c>
      <c r="B39" s="171" t="s">
        <v>410</v>
      </c>
      <c r="C39" s="174" t="s">
        <v>372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s="259" customFormat="1" ht="55.5" customHeight="1">
      <c r="A40" s="170">
        <v>31</v>
      </c>
      <c r="B40" s="171" t="s">
        <v>411</v>
      </c>
      <c r="C40" s="174" t="s">
        <v>373</v>
      </c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63" customFormat="1" ht="75.75" thickBot="1">
      <c r="A45" s="251">
        <v>36</v>
      </c>
      <c r="B45" s="167" t="s">
        <v>343</v>
      </c>
      <c r="C45" s="294" t="s">
        <v>456</v>
      </c>
      <c r="D45" s="169">
        <v>32111</v>
      </c>
      <c r="E45" s="169">
        <v>1000</v>
      </c>
      <c r="F45" s="169">
        <v>33111</v>
      </c>
      <c r="G45" s="169">
        <v>32111</v>
      </c>
      <c r="H45" s="169">
        <v>1000</v>
      </c>
      <c r="I45" s="169">
        <v>33111</v>
      </c>
      <c r="J45" s="169">
        <v>32111</v>
      </c>
      <c r="K45" s="169">
        <v>1000</v>
      </c>
      <c r="L45" s="169">
        <v>33111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s="259" customFormat="1" ht="55.5" customHeight="1">
      <c r="A47" s="170">
        <v>38</v>
      </c>
      <c r="B47" s="171" t="s">
        <v>415</v>
      </c>
      <c r="C47" s="263" t="s">
        <v>377</v>
      </c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s="262" customFormat="1" ht="55.5" customHeight="1" thickBot="1">
      <c r="A48" s="170">
        <v>39</v>
      </c>
      <c r="B48" s="171" t="s">
        <v>416</v>
      </c>
      <c r="C48" s="263" t="s">
        <v>462</v>
      </c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6</v>
      </c>
      <c r="E57" s="169"/>
      <c r="F57" s="169">
        <v>6</v>
      </c>
      <c r="G57" s="169">
        <v>6</v>
      </c>
      <c r="H57" s="169"/>
      <c r="I57" s="169">
        <v>6</v>
      </c>
      <c r="J57" s="169">
        <v>6</v>
      </c>
      <c r="K57" s="169"/>
      <c r="L57" s="169">
        <v>6</v>
      </c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6</v>
      </c>
      <c r="E58" s="179"/>
      <c r="F58" s="179">
        <v>6</v>
      </c>
      <c r="G58" s="179">
        <v>6</v>
      </c>
      <c r="H58" s="179"/>
      <c r="I58" s="179">
        <v>6</v>
      </c>
      <c r="J58" s="179">
        <v>6</v>
      </c>
      <c r="K58" s="179"/>
      <c r="L58" s="179">
        <v>6</v>
      </c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71" customFormat="1" ht="55.5" customHeight="1">
      <c r="A60" s="251">
        <v>52</v>
      </c>
      <c r="B60" s="266" t="s">
        <v>349</v>
      </c>
      <c r="C60" s="168" t="s">
        <v>352</v>
      </c>
      <c r="D60" s="169">
        <v>51921</v>
      </c>
      <c r="E60" s="169">
        <v>1000</v>
      </c>
      <c r="F60" s="169">
        <v>52921</v>
      </c>
      <c r="G60" s="169">
        <v>51921</v>
      </c>
      <c r="H60" s="169">
        <v>1000</v>
      </c>
      <c r="I60" s="169">
        <v>52921</v>
      </c>
      <c r="J60" s="169">
        <v>51921</v>
      </c>
      <c r="K60" s="169">
        <v>1000</v>
      </c>
      <c r="L60" s="169">
        <v>52921</v>
      </c>
    </row>
    <row r="61" spans="1:6" s="262" customFormat="1" ht="42" customHeight="1" thickBot="1">
      <c r="A61" s="170"/>
      <c r="B61" s="171"/>
      <c r="C61" s="265"/>
      <c r="D61" s="179"/>
      <c r="E61" s="179"/>
      <c r="F61" s="179"/>
    </row>
    <row r="62" spans="1:6" s="257" customFormat="1" ht="42" customHeight="1" thickBot="1">
      <c r="A62" s="170"/>
      <c r="B62" s="173"/>
      <c r="C62" s="256"/>
      <c r="D62" s="179"/>
      <c r="E62" s="179"/>
      <c r="F62" s="179"/>
    </row>
    <row r="63" spans="1:6" s="166" customFormat="1" ht="42" customHeight="1" thickBot="1">
      <c r="A63" s="170"/>
      <c r="B63" s="173"/>
      <c r="C63" s="174"/>
      <c r="D63" s="179"/>
      <c r="E63" s="179"/>
      <c r="F63" s="179"/>
    </row>
    <row r="64" spans="1:6" s="264" customFormat="1" ht="42" customHeight="1" thickBot="1">
      <c r="A64" s="170"/>
      <c r="B64" s="255"/>
      <c r="C64" s="256"/>
      <c r="D64" s="179"/>
      <c r="E64" s="179"/>
      <c r="F64" s="179"/>
    </row>
    <row r="65" spans="1:6" s="165" customFormat="1" ht="42" customHeight="1">
      <c r="A65" s="170"/>
      <c r="B65" s="171"/>
      <c r="C65" s="172"/>
      <c r="D65" s="179"/>
      <c r="E65" s="179"/>
      <c r="F65" s="179"/>
    </row>
    <row r="66" spans="1:6" s="262" customFormat="1" ht="42" customHeight="1" thickBot="1">
      <c r="A66" s="170"/>
      <c r="B66" s="171"/>
      <c r="C66" s="172"/>
      <c r="D66" s="179"/>
      <c r="E66" s="179"/>
      <c r="F66" s="179"/>
    </row>
    <row r="67" spans="1:6" s="264" customFormat="1" ht="42" customHeight="1" thickBot="1">
      <c r="A67" s="170"/>
      <c r="B67" s="255"/>
      <c r="C67" s="256"/>
      <c r="D67" s="179"/>
      <c r="E67" s="179"/>
      <c r="F67" s="179"/>
    </row>
    <row r="68" spans="1:6" s="165" customFormat="1" ht="42" customHeight="1">
      <c r="A68" s="170"/>
      <c r="B68" s="171"/>
      <c r="C68" s="172"/>
      <c r="D68" s="179"/>
      <c r="E68" s="179"/>
      <c r="F68" s="179"/>
    </row>
    <row r="69" spans="1:6" s="262" customFormat="1" ht="42" customHeight="1" thickBot="1">
      <c r="A69" s="170"/>
      <c r="B69" s="171"/>
      <c r="C69" s="172"/>
      <c r="D69" s="179"/>
      <c r="E69" s="179"/>
      <c r="F69" s="179"/>
    </row>
    <row r="70" spans="1:6" s="264" customFormat="1" ht="42" customHeight="1" thickBot="1">
      <c r="A70" s="170"/>
      <c r="B70" s="255"/>
      <c r="C70" s="256"/>
      <c r="D70" s="179"/>
      <c r="E70" s="179"/>
      <c r="F70" s="179"/>
    </row>
    <row r="71" spans="1:6" s="166" customFormat="1" ht="42" customHeight="1" thickBot="1">
      <c r="A71" s="170"/>
      <c r="B71" s="173"/>
      <c r="C71" s="256"/>
      <c r="D71" s="179"/>
      <c r="E71" s="179"/>
      <c r="F71" s="179"/>
    </row>
    <row r="72" spans="1:6" s="257" customFormat="1" ht="42" customHeight="1" thickBot="1">
      <c r="A72" s="170"/>
      <c r="B72" s="255"/>
      <c r="C72" s="256"/>
      <c r="D72" s="179"/>
      <c r="E72" s="179"/>
      <c r="F72" s="179"/>
    </row>
    <row r="73" spans="1:6" ht="38.25">
      <c r="A73" s="175"/>
      <c r="B73" s="176"/>
      <c r="C73" s="177"/>
      <c r="D73" s="177"/>
      <c r="E73" s="177"/>
      <c r="F73" s="178"/>
    </row>
    <row r="74" ht="20.25">
      <c r="D74" s="64"/>
    </row>
    <row r="75" ht="20.25">
      <c r="D75" s="63"/>
    </row>
    <row r="77" ht="20.25">
      <c r="B77" s="11"/>
    </row>
  </sheetData>
  <sheetProtection/>
  <mergeCells count="10">
    <mergeCell ref="G7:I9"/>
    <mergeCell ref="J7:L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18" zoomScaleSheetLayoutView="18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A2" sqref="A2:L2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39.125" style="7" bestFit="1" customWidth="1"/>
    <col min="8" max="8" width="45.875" style="7" bestFit="1" customWidth="1"/>
    <col min="9" max="9" width="32.875" style="7" bestFit="1" customWidth="1"/>
    <col min="10" max="10" width="0.6171875" style="7" customWidth="1"/>
    <col min="11" max="11" width="45.875" style="7" hidden="1" customWidth="1"/>
    <col min="12" max="12" width="32.875" style="7" hidden="1" customWidth="1"/>
    <col min="13" max="16384" width="9.125" style="7" customWidth="1"/>
  </cols>
  <sheetData>
    <row r="1" spans="1:12" ht="27.75">
      <c r="A1" s="475" t="s">
        <v>717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33">
      <c r="A2" s="466" t="s">
        <v>675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ht="75" customHeight="1">
      <c r="A3" s="469" t="s">
        <v>572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</row>
    <row r="4" spans="1:12" ht="20.25">
      <c r="A4" s="472" t="s">
        <v>97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4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253</v>
      </c>
      <c r="H5" s="181" t="s">
        <v>254</v>
      </c>
      <c r="I5" s="181" t="s">
        <v>255</v>
      </c>
      <c r="J5" s="181" t="s">
        <v>281</v>
      </c>
      <c r="K5" s="181" t="s">
        <v>250</v>
      </c>
      <c r="L5" s="181" t="s">
        <v>252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567</v>
      </c>
      <c r="H7" s="478"/>
      <c r="I7" s="478"/>
      <c r="J7" s="478" t="s">
        <v>573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/>
      <c r="E14" s="179"/>
      <c r="F14" s="179"/>
      <c r="G14" s="179"/>
      <c r="H14" s="179"/>
      <c r="I14" s="179"/>
      <c r="J14" s="179"/>
      <c r="K14" s="179"/>
      <c r="L14" s="179"/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>
        <v>19804</v>
      </c>
      <c r="E18" s="169"/>
      <c r="F18" s="169">
        <v>19804</v>
      </c>
      <c r="G18" s="169">
        <v>19804</v>
      </c>
      <c r="H18" s="169"/>
      <c r="I18" s="169">
        <v>19804</v>
      </c>
      <c r="J18" s="169">
        <v>9239</v>
      </c>
      <c r="K18" s="169"/>
      <c r="L18" s="169">
        <v>9239</v>
      </c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/>
      <c r="E19" s="179"/>
      <c r="F19" s="179"/>
      <c r="G19" s="179"/>
      <c r="H19" s="179"/>
      <c r="I19" s="179"/>
      <c r="J19" s="179"/>
      <c r="K19" s="179"/>
      <c r="L19" s="179"/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>
        <v>18058</v>
      </c>
      <c r="E20" s="179"/>
      <c r="F20" s="179">
        <v>18058</v>
      </c>
      <c r="G20" s="179">
        <v>18058</v>
      </c>
      <c r="H20" s="179"/>
      <c r="I20" s="179">
        <v>18058</v>
      </c>
      <c r="J20" s="179">
        <v>8558</v>
      </c>
      <c r="K20" s="179"/>
      <c r="L20" s="179">
        <v>8558</v>
      </c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/>
      <c r="E22" s="179"/>
      <c r="F22" s="179"/>
      <c r="G22" s="179"/>
      <c r="H22" s="179"/>
      <c r="I22" s="179"/>
      <c r="J22" s="179"/>
      <c r="K22" s="179"/>
      <c r="L22" s="179"/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>
        <v>1746</v>
      </c>
      <c r="E23" s="179"/>
      <c r="F23" s="179">
        <v>1746</v>
      </c>
      <c r="G23" s="179">
        <v>1746</v>
      </c>
      <c r="H23" s="179"/>
      <c r="I23" s="179">
        <v>1746</v>
      </c>
      <c r="J23" s="179">
        <v>681</v>
      </c>
      <c r="K23" s="179"/>
      <c r="L23" s="179">
        <v>681</v>
      </c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/>
      <c r="E24" s="179"/>
      <c r="F24" s="179"/>
      <c r="G24" s="179"/>
      <c r="H24" s="179"/>
      <c r="I24" s="179"/>
      <c r="J24" s="179"/>
      <c r="K24" s="179"/>
      <c r="L24" s="179"/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s="164" customFormat="1" ht="55.5" customHeight="1">
      <c r="A26" s="170">
        <v>17</v>
      </c>
      <c r="B26" s="171" t="s">
        <v>397</v>
      </c>
      <c r="C26" s="174" t="s">
        <v>366</v>
      </c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s="259" customFormat="1" ht="55.5" customHeight="1">
      <c r="A27" s="170">
        <v>18</v>
      </c>
      <c r="B27" s="171" t="s">
        <v>398</v>
      </c>
      <c r="C27" s="174" t="s">
        <v>367</v>
      </c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s="252" customFormat="1" ht="55.5" customHeight="1">
      <c r="A28" s="170">
        <v>19</v>
      </c>
      <c r="B28" s="171" t="s">
        <v>399</v>
      </c>
      <c r="C28" s="174" t="s">
        <v>368</v>
      </c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s="253" customFormat="1" ht="55.5" customHeight="1" thickBot="1">
      <c r="A29" s="170">
        <v>20</v>
      </c>
      <c r="B29" s="171" t="s">
        <v>400</v>
      </c>
      <c r="C29" s="174" t="s">
        <v>369</v>
      </c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257" customFormat="1" ht="55.5" customHeight="1" thickBot="1">
      <c r="A30" s="170">
        <v>21</v>
      </c>
      <c r="B30" s="171" t="s">
        <v>401</v>
      </c>
      <c r="C30" s="268" t="s">
        <v>370</v>
      </c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261" customFormat="1" ht="55.5" customHeight="1">
      <c r="A31" s="170">
        <v>22</v>
      </c>
      <c r="B31" s="171" t="s">
        <v>402</v>
      </c>
      <c r="C31" s="267" t="s">
        <v>121</v>
      </c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260" customFormat="1" ht="55.5" customHeight="1">
      <c r="A32" s="170">
        <v>23</v>
      </c>
      <c r="B32" s="171" t="s">
        <v>403</v>
      </c>
      <c r="C32" s="267" t="s">
        <v>225</v>
      </c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s="260" customFormat="1" ht="55.5" customHeight="1">
      <c r="A33" s="170">
        <v>24</v>
      </c>
      <c r="B33" s="171" t="s">
        <v>404</v>
      </c>
      <c r="C33" s="267" t="s">
        <v>122</v>
      </c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s="260" customFormat="1" ht="55.5" customHeight="1">
      <c r="A34" s="170">
        <v>25</v>
      </c>
      <c r="B34" s="171" t="s">
        <v>405</v>
      </c>
      <c r="C34" s="267" t="s">
        <v>123</v>
      </c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259" customFormat="1" ht="55.5" customHeight="1">
      <c r="A35" s="170">
        <v>26</v>
      </c>
      <c r="B35" s="171" t="s">
        <v>406</v>
      </c>
      <c r="C35" s="267" t="s">
        <v>124</v>
      </c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259" customFormat="1" ht="55.5" customHeight="1">
      <c r="A36" s="170">
        <v>27</v>
      </c>
      <c r="B36" s="171" t="s">
        <v>407</v>
      </c>
      <c r="C36" s="267" t="s">
        <v>125</v>
      </c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s="259" customFormat="1" ht="55.5" customHeight="1">
      <c r="A37" s="170">
        <v>28</v>
      </c>
      <c r="B37" s="171" t="s">
        <v>408</v>
      </c>
      <c r="C37" s="267" t="s">
        <v>126</v>
      </c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s="259" customFormat="1" ht="55.5" customHeight="1">
      <c r="A38" s="170">
        <v>29</v>
      </c>
      <c r="B38" s="171" t="s">
        <v>409</v>
      </c>
      <c r="C38" s="174" t="s">
        <v>371</v>
      </c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s="259" customFormat="1" ht="55.5" customHeight="1">
      <c r="A39" s="170">
        <v>30</v>
      </c>
      <c r="B39" s="171" t="s">
        <v>410</v>
      </c>
      <c r="C39" s="174" t="s">
        <v>372</v>
      </c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s="259" customFormat="1" ht="55.5" customHeight="1">
      <c r="A40" s="170">
        <v>31</v>
      </c>
      <c r="B40" s="171" t="s">
        <v>411</v>
      </c>
      <c r="C40" s="174" t="s">
        <v>373</v>
      </c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/>
      <c r="E41" s="169"/>
      <c r="F41" s="169"/>
      <c r="G41" s="169"/>
      <c r="H41" s="169"/>
      <c r="I41" s="169"/>
      <c r="J41" s="169"/>
      <c r="K41" s="169"/>
      <c r="L41" s="169"/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63" customFormat="1" ht="75.75" thickBot="1">
      <c r="A45" s="251">
        <v>36</v>
      </c>
      <c r="B45" s="167" t="s">
        <v>343</v>
      </c>
      <c r="C45" s="294" t="s">
        <v>456</v>
      </c>
      <c r="D45" s="169">
        <v>32111</v>
      </c>
      <c r="E45" s="169">
        <v>1000</v>
      </c>
      <c r="F45" s="169">
        <v>33111</v>
      </c>
      <c r="G45" s="169">
        <v>34903</v>
      </c>
      <c r="H45" s="169">
        <v>1000</v>
      </c>
      <c r="I45" s="169">
        <v>35903</v>
      </c>
      <c r="J45" s="169">
        <v>15716</v>
      </c>
      <c r="K45" s="169"/>
      <c r="L45" s="169">
        <v>15716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/>
      <c r="E46" s="169"/>
      <c r="F46" s="169"/>
      <c r="G46" s="169"/>
      <c r="H46" s="169"/>
      <c r="I46" s="169"/>
      <c r="J46" s="169"/>
      <c r="K46" s="169"/>
      <c r="L46" s="169"/>
    </row>
    <row r="47" spans="1:12" s="259" customFormat="1" ht="55.5" customHeight="1">
      <c r="A47" s="170">
        <v>38</v>
      </c>
      <c r="B47" s="171" t="s">
        <v>415</v>
      </c>
      <c r="C47" s="263" t="s">
        <v>377</v>
      </c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s="262" customFormat="1" ht="55.5" customHeight="1" thickBot="1">
      <c r="A48" s="170">
        <v>39</v>
      </c>
      <c r="B48" s="171" t="s">
        <v>416</v>
      </c>
      <c r="C48" s="263" t="s">
        <v>462</v>
      </c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6</v>
      </c>
      <c r="E57" s="169"/>
      <c r="F57" s="169">
        <v>6</v>
      </c>
      <c r="G57" s="169">
        <v>6</v>
      </c>
      <c r="H57" s="169"/>
      <c r="I57" s="169">
        <v>6</v>
      </c>
      <c r="J57" s="169"/>
      <c r="K57" s="169"/>
      <c r="L57" s="169"/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6</v>
      </c>
      <c r="E58" s="179"/>
      <c r="F58" s="179">
        <v>6</v>
      </c>
      <c r="G58" s="179">
        <v>6</v>
      </c>
      <c r="H58" s="179"/>
      <c r="I58" s="179">
        <v>6</v>
      </c>
      <c r="J58" s="179"/>
      <c r="K58" s="179"/>
      <c r="L58" s="179"/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71" customFormat="1" ht="55.5" customHeight="1">
      <c r="A60" s="251">
        <v>52</v>
      </c>
      <c r="B60" s="266" t="s">
        <v>349</v>
      </c>
      <c r="C60" s="168" t="s">
        <v>352</v>
      </c>
      <c r="D60" s="169">
        <v>51921</v>
      </c>
      <c r="E60" s="169">
        <v>1000</v>
      </c>
      <c r="F60" s="169">
        <v>52921</v>
      </c>
      <c r="G60" s="169">
        <v>54713</v>
      </c>
      <c r="H60" s="169">
        <v>1000</v>
      </c>
      <c r="I60" s="169">
        <v>55713</v>
      </c>
      <c r="J60" s="169">
        <v>24955</v>
      </c>
      <c r="K60" s="169"/>
      <c r="L60" s="169">
        <v>24955</v>
      </c>
    </row>
    <row r="61" spans="1:6" s="262" customFormat="1" ht="42" customHeight="1" thickBot="1">
      <c r="A61" s="170"/>
      <c r="B61" s="171"/>
      <c r="C61" s="265"/>
      <c r="D61" s="179"/>
      <c r="E61" s="179"/>
      <c r="F61" s="179"/>
    </row>
    <row r="62" spans="1:6" s="257" customFormat="1" ht="42" customHeight="1" thickBot="1">
      <c r="A62" s="170"/>
      <c r="B62" s="173"/>
      <c r="C62" s="256"/>
      <c r="D62" s="179"/>
      <c r="E62" s="179"/>
      <c r="F62" s="179"/>
    </row>
    <row r="63" spans="1:6" s="166" customFormat="1" ht="42" customHeight="1" thickBot="1">
      <c r="A63" s="170"/>
      <c r="B63" s="173"/>
      <c r="C63" s="174"/>
      <c r="D63" s="179"/>
      <c r="E63" s="179"/>
      <c r="F63" s="179"/>
    </row>
    <row r="64" spans="1:6" s="264" customFormat="1" ht="42" customHeight="1" thickBot="1">
      <c r="A64" s="170"/>
      <c r="B64" s="255"/>
      <c r="C64" s="256"/>
      <c r="D64" s="179"/>
      <c r="E64" s="179"/>
      <c r="F64" s="179"/>
    </row>
    <row r="65" spans="1:6" s="165" customFormat="1" ht="42" customHeight="1">
      <c r="A65" s="170"/>
      <c r="B65" s="171"/>
      <c r="C65" s="172"/>
      <c r="D65" s="179"/>
      <c r="E65" s="179"/>
      <c r="F65" s="179"/>
    </row>
    <row r="66" spans="1:6" s="262" customFormat="1" ht="42" customHeight="1" thickBot="1">
      <c r="A66" s="170"/>
      <c r="B66" s="171"/>
      <c r="C66" s="172"/>
      <c r="D66" s="179"/>
      <c r="E66" s="179"/>
      <c r="F66" s="179"/>
    </row>
    <row r="67" spans="1:6" s="264" customFormat="1" ht="42" customHeight="1" thickBot="1">
      <c r="A67" s="170"/>
      <c r="B67" s="255"/>
      <c r="C67" s="256"/>
      <c r="D67" s="179"/>
      <c r="E67" s="179"/>
      <c r="F67" s="179"/>
    </row>
    <row r="68" spans="1:6" s="165" customFormat="1" ht="42" customHeight="1">
      <c r="A68" s="170"/>
      <c r="B68" s="171"/>
      <c r="C68" s="172"/>
      <c r="D68" s="179"/>
      <c r="E68" s="179"/>
      <c r="F68" s="179"/>
    </row>
    <row r="69" spans="1:6" s="262" customFormat="1" ht="42" customHeight="1" thickBot="1">
      <c r="A69" s="170"/>
      <c r="B69" s="171"/>
      <c r="C69" s="172"/>
      <c r="D69" s="179"/>
      <c r="E69" s="179"/>
      <c r="F69" s="179"/>
    </row>
    <row r="70" spans="1:6" s="264" customFormat="1" ht="42" customHeight="1" thickBot="1">
      <c r="A70" s="170"/>
      <c r="B70" s="255"/>
      <c r="C70" s="256"/>
      <c r="D70" s="179"/>
      <c r="E70" s="179"/>
      <c r="F70" s="179"/>
    </row>
    <row r="71" spans="1:6" s="166" customFormat="1" ht="42" customHeight="1" thickBot="1">
      <c r="A71" s="170"/>
      <c r="B71" s="173"/>
      <c r="C71" s="256"/>
      <c r="D71" s="179"/>
      <c r="E71" s="179"/>
      <c r="F71" s="179"/>
    </row>
    <row r="72" spans="1:6" s="257" customFormat="1" ht="42" customHeight="1" thickBot="1">
      <c r="A72" s="170"/>
      <c r="B72" s="255"/>
      <c r="C72" s="256"/>
      <c r="D72" s="179"/>
      <c r="E72" s="179"/>
      <c r="F72" s="179"/>
    </row>
    <row r="73" spans="1:6" ht="38.25">
      <c r="A73" s="175"/>
      <c r="B73" s="176"/>
      <c r="C73" s="177"/>
      <c r="D73" s="177"/>
      <c r="E73" s="177"/>
      <c r="F73" s="178"/>
    </row>
    <row r="74" ht="20.25">
      <c r="D74" s="64"/>
    </row>
    <row r="75" ht="20.25">
      <c r="D75" s="63"/>
    </row>
    <row r="77" ht="20.25">
      <c r="B77" s="11"/>
    </row>
  </sheetData>
  <sheetProtection/>
  <mergeCells count="10">
    <mergeCell ref="A1:L1"/>
    <mergeCell ref="A2:L2"/>
    <mergeCell ref="A3:L3"/>
    <mergeCell ref="A4:L4"/>
    <mergeCell ref="G7:I9"/>
    <mergeCell ref="J7:L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D3">
      <selection activeCell="E3" sqref="E1:F16384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6" width="36.875" style="65" bestFit="1" customWidth="1"/>
    <col min="7" max="7" width="12.25390625" style="65" customWidth="1"/>
    <col min="8" max="16384" width="9.125" style="65" customWidth="1"/>
  </cols>
  <sheetData>
    <row r="1" spans="1:4" ht="20.25">
      <c r="A1" s="524" t="s">
        <v>538</v>
      </c>
      <c r="B1" s="525"/>
      <c r="C1" s="525"/>
      <c r="D1" s="526"/>
    </row>
    <row r="2" spans="1:7" ht="62.25" customHeight="1">
      <c r="A2" s="482" t="s">
        <v>539</v>
      </c>
      <c r="B2" s="483"/>
      <c r="C2" s="483"/>
      <c r="D2" s="527"/>
      <c r="E2" s="74"/>
      <c r="F2" s="74"/>
      <c r="G2" s="74"/>
    </row>
    <row r="3" spans="1:4" ht="30" customHeight="1">
      <c r="A3" s="126"/>
      <c r="B3" s="127"/>
      <c r="C3" s="127"/>
      <c r="D3" s="128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251</v>
      </c>
      <c r="F4" s="273" t="s">
        <v>251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1</v>
      </c>
      <c r="F5" s="273" t="s">
        <v>1</v>
      </c>
      <c r="G5" s="275"/>
      <c r="H5" s="275"/>
      <c r="I5" s="275"/>
      <c r="J5" s="275"/>
    </row>
    <row r="6" spans="1:10" s="280" customFormat="1" ht="42.75" customHeight="1">
      <c r="A6" s="289">
        <v>1</v>
      </c>
      <c r="B6" s="289" t="s">
        <v>54</v>
      </c>
      <c r="C6" s="277" t="s">
        <v>2</v>
      </c>
      <c r="D6" s="278">
        <v>23235</v>
      </c>
      <c r="E6" s="278">
        <v>23235</v>
      </c>
      <c r="F6" s="278">
        <v>23235</v>
      </c>
      <c r="G6" s="279"/>
      <c r="H6" s="279"/>
      <c r="I6" s="279"/>
      <c r="J6" s="279"/>
    </row>
    <row r="7" spans="1:6" s="280" customFormat="1" ht="42.75" customHeight="1">
      <c r="A7" s="289">
        <v>2</v>
      </c>
      <c r="B7" s="281" t="s">
        <v>55</v>
      </c>
      <c r="C7" s="277" t="s">
        <v>426</v>
      </c>
      <c r="D7" s="278">
        <v>21217</v>
      </c>
      <c r="E7" s="278">
        <v>21217</v>
      </c>
      <c r="F7" s="278">
        <v>21217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18488</v>
      </c>
      <c r="E8" s="285">
        <v>18488</v>
      </c>
      <c r="F8" s="285">
        <v>18488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120</v>
      </c>
      <c r="E9" s="285">
        <v>120</v>
      </c>
      <c r="F9" s="285">
        <v>120</v>
      </c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1973</v>
      </c>
      <c r="E10" s="285">
        <v>1973</v>
      </c>
      <c r="F10" s="285">
        <v>1973</v>
      </c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600</v>
      </c>
      <c r="E11" s="285">
        <v>600</v>
      </c>
      <c r="F11" s="285">
        <v>600</v>
      </c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36</v>
      </c>
      <c r="E12" s="285">
        <v>36</v>
      </c>
      <c r="F12" s="285">
        <v>36</v>
      </c>
    </row>
    <row r="13" spans="1:9" s="280" customFormat="1" ht="42.75" customHeight="1">
      <c r="A13" s="289">
        <v>8</v>
      </c>
      <c r="B13" s="281" t="s">
        <v>61</v>
      </c>
      <c r="C13" s="277" t="s">
        <v>5</v>
      </c>
      <c r="D13" s="278">
        <v>2018</v>
      </c>
      <c r="E13" s="278">
        <v>2018</v>
      </c>
      <c r="F13" s="278">
        <v>2018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>
        <v>0</v>
      </c>
      <c r="E14" s="285">
        <v>0</v>
      </c>
      <c r="F14" s="285">
        <v>0</v>
      </c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>
        <v>1428</v>
      </c>
      <c r="E15" s="285">
        <v>1428</v>
      </c>
      <c r="F15" s="285">
        <v>1428</v>
      </c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>
        <v>0</v>
      </c>
      <c r="E16" s="285">
        <v>0</v>
      </c>
      <c r="F16" s="285">
        <v>0</v>
      </c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>
        <v>0</v>
      </c>
      <c r="E17" s="285">
        <v>0</v>
      </c>
      <c r="F17" s="285">
        <v>0</v>
      </c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>
        <v>590</v>
      </c>
      <c r="E18" s="285">
        <v>590</v>
      </c>
      <c r="F18" s="285">
        <v>590</v>
      </c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>
        <v>0</v>
      </c>
      <c r="E19" s="285">
        <v>0</v>
      </c>
      <c r="F19" s="285">
        <v>0</v>
      </c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>
        <v>0</v>
      </c>
      <c r="E20" s="285">
        <v>0</v>
      </c>
      <c r="F20" s="285">
        <v>0</v>
      </c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0</v>
      </c>
      <c r="E21" s="285">
        <v>0</v>
      </c>
      <c r="F21" s="285">
        <v>0</v>
      </c>
      <c r="J21" s="274" t="s">
        <v>185</v>
      </c>
    </row>
    <row r="22" spans="1:6" s="280" customFormat="1" ht="42.75" customHeight="1">
      <c r="A22" s="289">
        <v>17</v>
      </c>
      <c r="B22" s="281" t="s">
        <v>70</v>
      </c>
      <c r="C22" s="277" t="s">
        <v>10</v>
      </c>
      <c r="D22" s="278">
        <v>0</v>
      </c>
      <c r="E22" s="278">
        <v>0</v>
      </c>
      <c r="F22" s="278">
        <v>0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>
        <v>0</v>
      </c>
      <c r="E23" s="285">
        <v>0</v>
      </c>
      <c r="F23" s="285">
        <v>0</v>
      </c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>
        <v>0</v>
      </c>
      <c r="E24" s="285">
        <v>0</v>
      </c>
      <c r="F24" s="285">
        <v>0</v>
      </c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>
        <v>0</v>
      </c>
      <c r="E25" s="285">
        <v>0</v>
      </c>
      <c r="F25" s="285">
        <v>0</v>
      </c>
    </row>
    <row r="26" spans="1:6" s="280" customFormat="1" ht="60">
      <c r="A26" s="289">
        <v>21</v>
      </c>
      <c r="B26" s="289" t="s">
        <v>73</v>
      </c>
      <c r="C26" s="277" t="s">
        <v>434</v>
      </c>
      <c r="D26" s="288">
        <v>6274</v>
      </c>
      <c r="E26" s="288">
        <v>6274</v>
      </c>
      <c r="F26" s="288">
        <v>6274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60" zoomScalePageLayoutView="0" workbookViewId="0" topLeftCell="D1">
      <selection activeCell="E1" sqref="E1:F16384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6" width="36.875" style="65" bestFit="1" customWidth="1"/>
    <col min="7" max="7" width="12.25390625" style="65" customWidth="1"/>
    <col min="8" max="16384" width="9.125" style="65" customWidth="1"/>
  </cols>
  <sheetData>
    <row r="1" spans="1:4" ht="20.25">
      <c r="A1" s="524" t="s">
        <v>538</v>
      </c>
      <c r="B1" s="525"/>
      <c r="C1" s="525"/>
      <c r="D1" s="526"/>
    </row>
    <row r="2" spans="1:7" ht="62.25" customHeight="1">
      <c r="A2" s="482" t="s">
        <v>539</v>
      </c>
      <c r="B2" s="483"/>
      <c r="C2" s="483"/>
      <c r="D2" s="527"/>
      <c r="E2" s="74"/>
      <c r="F2" s="74"/>
      <c r="G2" s="74"/>
    </row>
    <row r="3" spans="1:4" ht="30" customHeight="1">
      <c r="A3" s="126"/>
      <c r="B3" s="127"/>
      <c r="C3" s="127"/>
      <c r="D3" s="128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251</v>
      </c>
      <c r="F4" s="273" t="s">
        <v>251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1</v>
      </c>
      <c r="F5" s="273" t="s">
        <v>1</v>
      </c>
      <c r="G5" s="275"/>
      <c r="H5" s="275"/>
      <c r="I5" s="275"/>
      <c r="J5" s="275"/>
    </row>
    <row r="6" spans="1:10" s="280" customFormat="1" ht="42.75" customHeight="1">
      <c r="A6" s="351">
        <v>1</v>
      </c>
      <c r="B6" s="351" t="s">
        <v>54</v>
      </c>
      <c r="C6" s="277" t="s">
        <v>2</v>
      </c>
      <c r="D6" s="278">
        <v>23235</v>
      </c>
      <c r="E6" s="278">
        <v>23235</v>
      </c>
      <c r="F6" s="278">
        <v>23235</v>
      </c>
      <c r="G6" s="279"/>
      <c r="H6" s="279"/>
      <c r="I6" s="279"/>
      <c r="J6" s="279"/>
    </row>
    <row r="7" spans="1:6" s="280" customFormat="1" ht="42.75" customHeight="1">
      <c r="A7" s="351">
        <v>2</v>
      </c>
      <c r="B7" s="281" t="s">
        <v>55</v>
      </c>
      <c r="C7" s="277" t="s">
        <v>426</v>
      </c>
      <c r="D7" s="278">
        <v>21217</v>
      </c>
      <c r="E7" s="278">
        <v>21217</v>
      </c>
      <c r="F7" s="278">
        <v>21217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18488</v>
      </c>
      <c r="E8" s="285">
        <v>18488</v>
      </c>
      <c r="F8" s="285">
        <v>18488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120</v>
      </c>
      <c r="E9" s="285">
        <v>120</v>
      </c>
      <c r="F9" s="285">
        <v>120</v>
      </c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1973</v>
      </c>
      <c r="E10" s="285">
        <v>1973</v>
      </c>
      <c r="F10" s="285">
        <v>1973</v>
      </c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600</v>
      </c>
      <c r="E11" s="285">
        <v>600</v>
      </c>
      <c r="F11" s="285">
        <v>600</v>
      </c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36</v>
      </c>
      <c r="E12" s="285">
        <v>36</v>
      </c>
      <c r="F12" s="285">
        <v>36</v>
      </c>
    </row>
    <row r="13" spans="1:9" s="280" customFormat="1" ht="42.75" customHeight="1">
      <c r="A13" s="351">
        <v>8</v>
      </c>
      <c r="B13" s="281" t="s">
        <v>61</v>
      </c>
      <c r="C13" s="277" t="s">
        <v>5</v>
      </c>
      <c r="D13" s="278">
        <v>2018</v>
      </c>
      <c r="E13" s="278">
        <v>2018</v>
      </c>
      <c r="F13" s="278">
        <v>2018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>
        <v>0</v>
      </c>
      <c r="E14" s="285">
        <v>0</v>
      </c>
      <c r="F14" s="285">
        <v>0</v>
      </c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>
        <v>1428</v>
      </c>
      <c r="E15" s="285">
        <v>1428</v>
      </c>
      <c r="F15" s="285">
        <v>1428</v>
      </c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>
        <v>0</v>
      </c>
      <c r="E16" s="285">
        <v>0</v>
      </c>
      <c r="F16" s="285">
        <v>0</v>
      </c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>
        <v>0</v>
      </c>
      <c r="E17" s="285">
        <v>0</v>
      </c>
      <c r="F17" s="285">
        <v>0</v>
      </c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>
        <v>590</v>
      </c>
      <c r="E18" s="285">
        <v>590</v>
      </c>
      <c r="F18" s="285">
        <v>590</v>
      </c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>
        <v>0</v>
      </c>
      <c r="E19" s="285">
        <v>0</v>
      </c>
      <c r="F19" s="285">
        <v>0</v>
      </c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>
        <v>0</v>
      </c>
      <c r="E20" s="285">
        <v>0</v>
      </c>
      <c r="F20" s="285">
        <v>0</v>
      </c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0</v>
      </c>
      <c r="E21" s="285">
        <v>0</v>
      </c>
      <c r="F21" s="285">
        <v>0</v>
      </c>
      <c r="J21" s="274" t="s">
        <v>185</v>
      </c>
    </row>
    <row r="22" spans="1:6" s="280" customFormat="1" ht="42.75" customHeight="1">
      <c r="A22" s="351">
        <v>17</v>
      </c>
      <c r="B22" s="281" t="s">
        <v>70</v>
      </c>
      <c r="C22" s="277" t="s">
        <v>10</v>
      </c>
      <c r="D22" s="278">
        <v>0</v>
      </c>
      <c r="E22" s="278">
        <v>0</v>
      </c>
      <c r="F22" s="278">
        <v>0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>
        <v>0</v>
      </c>
      <c r="E23" s="285">
        <v>0</v>
      </c>
      <c r="F23" s="285">
        <v>0</v>
      </c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>
        <v>0</v>
      </c>
      <c r="E24" s="285">
        <v>0</v>
      </c>
      <c r="F24" s="285">
        <v>0</v>
      </c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>
        <v>0</v>
      </c>
      <c r="E25" s="285">
        <v>0</v>
      </c>
      <c r="F25" s="285">
        <v>0</v>
      </c>
    </row>
    <row r="26" spans="1:6" s="280" customFormat="1" ht="60">
      <c r="A26" s="351">
        <v>21</v>
      </c>
      <c r="B26" s="351" t="s">
        <v>73</v>
      </c>
      <c r="C26" s="277" t="s">
        <v>434</v>
      </c>
      <c r="D26" s="288">
        <v>6274</v>
      </c>
      <c r="E26" s="288">
        <v>6274</v>
      </c>
      <c r="F26" s="288">
        <v>6274</v>
      </c>
    </row>
    <row r="27" ht="12.75">
      <c r="D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6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40" zoomScaleSheetLayoutView="40" zoomScalePageLayoutView="0" workbookViewId="0" topLeftCell="A4">
      <selection activeCell="A2" sqref="A2:F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4.00390625" style="65" customWidth="1"/>
    <col min="6" max="6" width="36.875" style="65" hidden="1" customWidth="1"/>
    <col min="7" max="7" width="12.25390625" style="65" customWidth="1"/>
    <col min="8" max="16384" width="9.125" style="65" customWidth="1"/>
  </cols>
  <sheetData>
    <row r="1" spans="1:6" ht="20.25">
      <c r="A1" s="486" t="s">
        <v>718</v>
      </c>
      <c r="B1" s="487"/>
      <c r="C1" s="487"/>
      <c r="D1" s="487"/>
      <c r="E1" s="487"/>
      <c r="F1" s="487"/>
    </row>
    <row r="2" spans="1:7" ht="62.25" customHeight="1">
      <c r="A2" s="482" t="s">
        <v>674</v>
      </c>
      <c r="B2" s="483"/>
      <c r="C2" s="483"/>
      <c r="D2" s="483"/>
      <c r="E2" s="483"/>
      <c r="F2" s="483"/>
      <c r="G2" s="74"/>
    </row>
    <row r="3" spans="1:6" ht="30" customHeight="1">
      <c r="A3" s="484"/>
      <c r="B3" s="485"/>
      <c r="C3" s="485"/>
      <c r="D3" s="485"/>
      <c r="E3" s="485"/>
      <c r="F3" s="485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250</v>
      </c>
      <c r="F4" s="273" t="s">
        <v>252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567</v>
      </c>
      <c r="F5" s="273" t="s">
        <v>573</v>
      </c>
      <c r="G5" s="275"/>
      <c r="H5" s="275"/>
      <c r="I5" s="275"/>
      <c r="J5" s="275"/>
    </row>
    <row r="6" spans="1:10" s="280" customFormat="1" ht="42.75" customHeight="1">
      <c r="A6" s="351">
        <v>1</v>
      </c>
      <c r="B6" s="351" t="s">
        <v>54</v>
      </c>
      <c r="C6" s="277" t="s">
        <v>2</v>
      </c>
      <c r="D6" s="278">
        <v>23235</v>
      </c>
      <c r="E6" s="278">
        <v>23537</v>
      </c>
      <c r="F6" s="278">
        <v>10625</v>
      </c>
      <c r="G6" s="279"/>
      <c r="H6" s="279"/>
      <c r="I6" s="279"/>
      <c r="J6" s="279"/>
    </row>
    <row r="7" spans="1:6" s="280" customFormat="1" ht="42.75" customHeight="1">
      <c r="A7" s="351">
        <v>2</v>
      </c>
      <c r="B7" s="281" t="s">
        <v>55</v>
      </c>
      <c r="C7" s="277" t="s">
        <v>426</v>
      </c>
      <c r="D7" s="278">
        <v>21217</v>
      </c>
      <c r="E7" s="278">
        <v>21519</v>
      </c>
      <c r="F7" s="278">
        <v>10191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18488</v>
      </c>
      <c r="E8" s="285">
        <v>21483</v>
      </c>
      <c r="F8" s="285">
        <v>10181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120</v>
      </c>
      <c r="E9" s="285"/>
      <c r="F9" s="285"/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1973</v>
      </c>
      <c r="E10" s="285"/>
      <c r="F10" s="285"/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600</v>
      </c>
      <c r="E11" s="285"/>
      <c r="F11" s="285"/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36</v>
      </c>
      <c r="E12" s="285">
        <v>36</v>
      </c>
      <c r="F12" s="285">
        <v>10</v>
      </c>
    </row>
    <row r="13" spans="1:9" s="280" customFormat="1" ht="42.75" customHeight="1">
      <c r="A13" s="351">
        <v>8</v>
      </c>
      <c r="B13" s="281" t="s">
        <v>61</v>
      </c>
      <c r="C13" s="277" t="s">
        <v>5</v>
      </c>
      <c r="D13" s="278">
        <v>2018</v>
      </c>
      <c r="E13" s="278">
        <v>2018</v>
      </c>
      <c r="F13" s="278">
        <v>434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>
        <v>0</v>
      </c>
      <c r="E14" s="285">
        <v>0</v>
      </c>
      <c r="F14" s="285">
        <v>0</v>
      </c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>
        <v>1428</v>
      </c>
      <c r="E15" s="285">
        <v>1428</v>
      </c>
      <c r="F15" s="285">
        <v>422</v>
      </c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>
        <v>0</v>
      </c>
      <c r="E16" s="285">
        <v>0</v>
      </c>
      <c r="F16" s="285">
        <v>0</v>
      </c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>
        <v>0</v>
      </c>
      <c r="E17" s="285">
        <v>0</v>
      </c>
      <c r="F17" s="285">
        <v>0</v>
      </c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>
        <v>590</v>
      </c>
      <c r="E18" s="285">
        <v>590</v>
      </c>
      <c r="F18" s="285">
        <v>590</v>
      </c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>
        <v>0</v>
      </c>
      <c r="E19" s="285">
        <v>0</v>
      </c>
      <c r="F19" s="285">
        <v>12</v>
      </c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>
        <v>0</v>
      </c>
      <c r="E20" s="285">
        <v>0</v>
      </c>
      <c r="F20" s="285">
        <v>0</v>
      </c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0</v>
      </c>
      <c r="E21" s="285">
        <v>0</v>
      </c>
      <c r="F21" s="285">
        <v>0</v>
      </c>
      <c r="J21" s="274" t="s">
        <v>185</v>
      </c>
    </row>
    <row r="22" spans="1:6" s="280" customFormat="1" ht="42.75" customHeight="1">
      <c r="A22" s="351">
        <v>17</v>
      </c>
      <c r="B22" s="281" t="s">
        <v>70</v>
      </c>
      <c r="C22" s="277" t="s">
        <v>10</v>
      </c>
      <c r="D22" s="278">
        <v>0</v>
      </c>
      <c r="E22" s="278">
        <v>0</v>
      </c>
      <c r="F22" s="278">
        <v>0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>
        <v>0</v>
      </c>
      <c r="E23" s="285">
        <v>0</v>
      </c>
      <c r="F23" s="285">
        <v>0</v>
      </c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>
        <v>0</v>
      </c>
      <c r="E24" s="285">
        <v>0</v>
      </c>
      <c r="F24" s="285">
        <v>0</v>
      </c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>
        <v>0</v>
      </c>
      <c r="E25" s="285">
        <v>0</v>
      </c>
      <c r="F25" s="285">
        <v>0</v>
      </c>
    </row>
    <row r="26" spans="1:6" s="280" customFormat="1" ht="60">
      <c r="A26" s="351">
        <v>21</v>
      </c>
      <c r="B26" s="351" t="s">
        <v>73</v>
      </c>
      <c r="C26" s="277" t="s">
        <v>434</v>
      </c>
      <c r="D26" s="288">
        <v>6274</v>
      </c>
      <c r="E26" s="288">
        <v>6356</v>
      </c>
      <c r="F26" s="288">
        <v>2691</v>
      </c>
    </row>
    <row r="27" ht="12.75">
      <c r="D27" s="76"/>
    </row>
  </sheetData>
  <sheetProtection/>
  <mergeCells count="4">
    <mergeCell ref="A4:A5"/>
    <mergeCell ref="A2:F2"/>
    <mergeCell ref="A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40" zoomScaleSheetLayoutView="40" zoomScalePageLayoutView="0" workbookViewId="0" topLeftCell="A1">
      <selection activeCell="A2" sqref="A2:F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5.75390625" style="65" customWidth="1"/>
    <col min="6" max="6" width="37.625" style="65" hidden="1" customWidth="1"/>
    <col min="7" max="7" width="15.125" style="65" customWidth="1"/>
    <col min="8" max="16384" width="9.125" style="65" customWidth="1"/>
  </cols>
  <sheetData>
    <row r="1" spans="1:6" ht="20.25">
      <c r="A1" s="486" t="s">
        <v>704</v>
      </c>
      <c r="B1" s="487"/>
      <c r="C1" s="487"/>
      <c r="D1" s="487"/>
      <c r="E1" s="487"/>
      <c r="F1" s="487"/>
    </row>
    <row r="2" spans="1:7" ht="62.25" customHeight="1">
      <c r="A2" s="482" t="s">
        <v>680</v>
      </c>
      <c r="B2" s="483"/>
      <c r="C2" s="483"/>
      <c r="D2" s="483"/>
      <c r="E2" s="483"/>
      <c r="F2" s="483"/>
      <c r="G2" s="74"/>
    </row>
    <row r="3" spans="1:6" ht="30" customHeight="1">
      <c r="A3" s="484"/>
      <c r="B3" s="485"/>
      <c r="C3" s="485"/>
      <c r="D3" s="485"/>
      <c r="E3" s="485"/>
      <c r="F3" s="485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250</v>
      </c>
      <c r="F4" s="273" t="s">
        <v>252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567</v>
      </c>
      <c r="F5" s="273" t="s">
        <v>573</v>
      </c>
      <c r="G5" s="275"/>
      <c r="H5" s="275"/>
      <c r="I5" s="275"/>
      <c r="J5" s="275"/>
    </row>
    <row r="6" spans="1:10" s="280" customFormat="1" ht="42.75" customHeight="1">
      <c r="A6" s="351">
        <v>1</v>
      </c>
      <c r="B6" s="351" t="s">
        <v>54</v>
      </c>
      <c r="C6" s="277" t="s">
        <v>2</v>
      </c>
      <c r="D6" s="278">
        <v>142833</v>
      </c>
      <c r="E6" s="278">
        <v>207966</v>
      </c>
      <c r="F6" s="278">
        <v>104500</v>
      </c>
      <c r="G6" s="279"/>
      <c r="H6" s="279"/>
      <c r="I6" s="279"/>
      <c r="J6" s="279"/>
    </row>
    <row r="7" spans="1:6" s="280" customFormat="1" ht="42.75" customHeight="1">
      <c r="A7" s="351">
        <v>2</v>
      </c>
      <c r="B7" s="281" t="s">
        <v>55</v>
      </c>
      <c r="C7" s="277" t="s">
        <v>426</v>
      </c>
      <c r="D7" s="278">
        <v>135452</v>
      </c>
      <c r="E7" s="278">
        <v>201184</v>
      </c>
      <c r="F7" s="278">
        <v>101724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131278</v>
      </c>
      <c r="E8" s="285">
        <v>200651</v>
      </c>
      <c r="F8" s="285">
        <v>101042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120</v>
      </c>
      <c r="E9" s="285"/>
      <c r="F9" s="285"/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2983</v>
      </c>
      <c r="E10" s="285"/>
      <c r="F10" s="285"/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948</v>
      </c>
      <c r="E11" s="285"/>
      <c r="F11" s="285"/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123</v>
      </c>
      <c r="E12" s="285">
        <v>533</v>
      </c>
      <c r="F12" s="285">
        <v>682</v>
      </c>
    </row>
    <row r="13" spans="1:9" s="280" customFormat="1" ht="42.75" customHeight="1">
      <c r="A13" s="351">
        <v>8</v>
      </c>
      <c r="B13" s="281" t="s">
        <v>61</v>
      </c>
      <c r="C13" s="277" t="s">
        <v>5</v>
      </c>
      <c r="D13" s="278">
        <v>5096</v>
      </c>
      <c r="E13" s="278">
        <v>3897</v>
      </c>
      <c r="F13" s="278">
        <v>1102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>
        <v>0</v>
      </c>
      <c r="E14" s="285">
        <v>0</v>
      </c>
      <c r="F14" s="285">
        <v>0</v>
      </c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>
        <v>2118</v>
      </c>
      <c r="E15" s="285">
        <v>2118</v>
      </c>
      <c r="F15" s="285">
        <v>816</v>
      </c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>
        <v>0</v>
      </c>
      <c r="E16" s="285">
        <v>0</v>
      </c>
      <c r="F16" s="285">
        <v>0</v>
      </c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>
        <v>0</v>
      </c>
      <c r="E17" s="285">
        <v>0</v>
      </c>
      <c r="F17" s="285">
        <v>0</v>
      </c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>
        <v>590</v>
      </c>
      <c r="E18" s="285">
        <v>590</v>
      </c>
      <c r="F18" s="285"/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>
        <v>0</v>
      </c>
      <c r="E19" s="285">
        <v>0</v>
      </c>
      <c r="F19" s="285">
        <v>0</v>
      </c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>
        <v>1160</v>
      </c>
      <c r="E20" s="285">
        <v>1160</v>
      </c>
      <c r="F20" s="285">
        <v>274</v>
      </c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1228</v>
      </c>
      <c r="E21" s="285">
        <v>29</v>
      </c>
      <c r="F21" s="285"/>
      <c r="J21" s="274" t="s">
        <v>185</v>
      </c>
    </row>
    <row r="22" spans="1:6" s="280" customFormat="1" ht="42.75" customHeight="1">
      <c r="A22" s="351">
        <v>17</v>
      </c>
      <c r="B22" s="281" t="s">
        <v>70</v>
      </c>
      <c r="C22" s="277" t="s">
        <v>10</v>
      </c>
      <c r="D22" s="278">
        <v>2285</v>
      </c>
      <c r="E22" s="278">
        <v>2885</v>
      </c>
      <c r="F22" s="278">
        <v>1674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>
        <v>785</v>
      </c>
      <c r="E23" s="285">
        <v>1385</v>
      </c>
      <c r="F23" s="285">
        <v>924</v>
      </c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>
        <v>1500</v>
      </c>
      <c r="E24" s="285">
        <v>1500</v>
      </c>
      <c r="F24" s="285">
        <v>750</v>
      </c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>
        <v>0</v>
      </c>
      <c r="E25" s="285">
        <v>0</v>
      </c>
      <c r="F25" s="285">
        <v>0</v>
      </c>
    </row>
    <row r="26" spans="1:6" s="280" customFormat="1" ht="60">
      <c r="A26" s="351">
        <v>21</v>
      </c>
      <c r="B26" s="351" t="s">
        <v>73</v>
      </c>
      <c r="C26" s="277" t="s">
        <v>434</v>
      </c>
      <c r="D26" s="288">
        <v>31758</v>
      </c>
      <c r="E26" s="288">
        <v>40619</v>
      </c>
      <c r="F26" s="288">
        <v>19737</v>
      </c>
    </row>
    <row r="27" ht="12.75">
      <c r="D27" s="76"/>
    </row>
  </sheetData>
  <sheetProtection/>
  <mergeCells count="4">
    <mergeCell ref="A4:A5"/>
    <mergeCell ref="A2:F2"/>
    <mergeCell ref="A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B1">
      <selection activeCell="E1" sqref="E1:F16384"/>
    </sheetView>
  </sheetViews>
  <sheetFormatPr defaultColWidth="9.00390625" defaultRowHeight="12.75"/>
  <cols>
    <col min="1" max="1" width="12.25390625" style="185" customWidth="1"/>
    <col min="2" max="2" width="11.75390625" style="70" customWidth="1"/>
    <col min="3" max="3" width="64.875" style="65" customWidth="1"/>
    <col min="4" max="4" width="18.75390625" style="91" customWidth="1"/>
    <col min="5" max="6" width="14.625" style="65" customWidth="1"/>
    <col min="7" max="7" width="0.6171875" style="65" customWidth="1"/>
    <col min="8" max="16384" width="9.125" style="65" customWidth="1"/>
  </cols>
  <sheetData>
    <row r="1" spans="1:7" ht="20.25">
      <c r="A1" s="524" t="s">
        <v>307</v>
      </c>
      <c r="B1" s="525"/>
      <c r="C1" s="525"/>
      <c r="D1" s="526"/>
      <c r="E1" s="103"/>
      <c r="F1" s="103"/>
      <c r="G1" s="103"/>
    </row>
    <row r="2" spans="1:9" s="78" customFormat="1" ht="49.5" customHeight="1">
      <c r="A2" s="492" t="s">
        <v>540</v>
      </c>
      <c r="B2" s="493"/>
      <c r="C2" s="493"/>
      <c r="D2" s="528"/>
      <c r="E2" s="108"/>
      <c r="F2" s="108"/>
      <c r="G2" s="108"/>
      <c r="I2" s="79"/>
    </row>
    <row r="3" spans="1:9" s="78" customFormat="1" ht="49.5" customHeight="1">
      <c r="A3" s="518" t="s">
        <v>282</v>
      </c>
      <c r="B3" s="519" t="s">
        <v>249</v>
      </c>
      <c r="C3" s="519"/>
      <c r="D3" s="182" t="s">
        <v>281</v>
      </c>
      <c r="E3" s="357" t="s">
        <v>281</v>
      </c>
      <c r="F3" s="357" t="s">
        <v>281</v>
      </c>
      <c r="G3" s="80"/>
      <c r="I3" s="79"/>
    </row>
    <row r="4" spans="1:7" ht="60.75">
      <c r="A4" s="512"/>
      <c r="B4" s="513" t="s">
        <v>81</v>
      </c>
      <c r="C4" s="513"/>
      <c r="D4" s="156" t="s">
        <v>101</v>
      </c>
      <c r="E4" s="355" t="s">
        <v>101</v>
      </c>
      <c r="F4" s="355" t="s">
        <v>101</v>
      </c>
      <c r="G4" s="70"/>
    </row>
    <row r="5" spans="1:6" s="83" customFormat="1" ht="20.25">
      <c r="A5" s="146">
        <v>1</v>
      </c>
      <c r="B5" s="146" t="s">
        <v>54</v>
      </c>
      <c r="C5" s="186" t="s">
        <v>52</v>
      </c>
      <c r="D5" s="187">
        <v>22412</v>
      </c>
      <c r="E5" s="187">
        <v>22412</v>
      </c>
      <c r="F5" s="187">
        <v>22412</v>
      </c>
    </row>
    <row r="6" spans="1:6" s="85" customFormat="1" ht="20.25">
      <c r="A6" s="180">
        <v>2</v>
      </c>
      <c r="B6" s="188"/>
      <c r="C6" s="189" t="s">
        <v>14</v>
      </c>
      <c r="D6" s="190">
        <v>12590</v>
      </c>
      <c r="E6" s="190">
        <v>12590</v>
      </c>
      <c r="F6" s="190">
        <v>12590</v>
      </c>
    </row>
    <row r="7" spans="1:6" ht="20.25">
      <c r="A7" s="183">
        <v>3</v>
      </c>
      <c r="B7" s="191" t="s">
        <v>106</v>
      </c>
      <c r="C7" s="192" t="s">
        <v>15</v>
      </c>
      <c r="D7" s="191">
        <v>9974</v>
      </c>
      <c r="E7" s="191">
        <v>9974</v>
      </c>
      <c r="F7" s="191">
        <v>9974</v>
      </c>
    </row>
    <row r="8" spans="1:6" ht="20.25">
      <c r="A8" s="183">
        <v>4</v>
      </c>
      <c r="B8" s="191" t="s">
        <v>107</v>
      </c>
      <c r="C8" s="192" t="s">
        <v>16</v>
      </c>
      <c r="D8" s="191">
        <v>500</v>
      </c>
      <c r="E8" s="191">
        <v>500</v>
      </c>
      <c r="F8" s="191">
        <v>500</v>
      </c>
    </row>
    <row r="9" spans="1:6" ht="20.25">
      <c r="A9" s="183">
        <v>5</v>
      </c>
      <c r="B9" s="191" t="s">
        <v>108</v>
      </c>
      <c r="C9" s="192" t="s">
        <v>17</v>
      </c>
      <c r="D9" s="191">
        <v>244</v>
      </c>
      <c r="E9" s="191">
        <v>244</v>
      </c>
      <c r="F9" s="191">
        <v>244</v>
      </c>
    </row>
    <row r="10" spans="1:6" ht="20.25">
      <c r="A10" s="183">
        <v>6</v>
      </c>
      <c r="B10" s="191" t="s">
        <v>109</v>
      </c>
      <c r="C10" s="192" t="s">
        <v>18</v>
      </c>
      <c r="D10" s="191">
        <v>302</v>
      </c>
      <c r="E10" s="191">
        <v>302</v>
      </c>
      <c r="F10" s="191">
        <v>302</v>
      </c>
    </row>
    <row r="11" spans="1:6" ht="20.25">
      <c r="A11" s="183">
        <v>7</v>
      </c>
      <c r="B11" s="191" t="s">
        <v>110</v>
      </c>
      <c r="C11" s="192" t="s">
        <v>19</v>
      </c>
      <c r="D11" s="191">
        <v>0</v>
      </c>
      <c r="E11" s="191">
        <v>0</v>
      </c>
      <c r="F11" s="191">
        <v>0</v>
      </c>
    </row>
    <row r="12" spans="1:6" ht="20.25">
      <c r="A12" s="183">
        <v>8</v>
      </c>
      <c r="B12" s="191" t="s">
        <v>111</v>
      </c>
      <c r="C12" s="192" t="s">
        <v>20</v>
      </c>
      <c r="D12" s="191">
        <v>0</v>
      </c>
      <c r="E12" s="191">
        <v>0</v>
      </c>
      <c r="F12" s="191">
        <v>0</v>
      </c>
    </row>
    <row r="13" spans="1:6" ht="20.25">
      <c r="A13" s="183">
        <v>9</v>
      </c>
      <c r="B13" s="191" t="s">
        <v>112</v>
      </c>
      <c r="C13" s="192" t="s">
        <v>21</v>
      </c>
      <c r="D13" s="191">
        <v>0</v>
      </c>
      <c r="E13" s="191">
        <v>0</v>
      </c>
      <c r="F13" s="191">
        <v>0</v>
      </c>
    </row>
    <row r="14" spans="1:6" ht="40.5">
      <c r="A14" s="183">
        <v>10</v>
      </c>
      <c r="B14" s="191" t="s">
        <v>113</v>
      </c>
      <c r="C14" s="192" t="s">
        <v>22</v>
      </c>
      <c r="D14" s="191">
        <v>240</v>
      </c>
      <c r="E14" s="191">
        <v>240</v>
      </c>
      <c r="F14" s="191">
        <v>240</v>
      </c>
    </row>
    <row r="15" spans="1:6" ht="20.25">
      <c r="A15" s="183">
        <v>11</v>
      </c>
      <c r="B15" s="191" t="s">
        <v>114</v>
      </c>
      <c r="C15" s="192" t="s">
        <v>23</v>
      </c>
      <c r="D15" s="191">
        <v>0</v>
      </c>
      <c r="E15" s="191">
        <v>0</v>
      </c>
      <c r="F15" s="191">
        <v>0</v>
      </c>
    </row>
    <row r="16" spans="1:6" ht="20.25">
      <c r="A16" s="183">
        <v>12</v>
      </c>
      <c r="B16" s="191" t="s">
        <v>115</v>
      </c>
      <c r="C16" s="192" t="s">
        <v>24</v>
      </c>
      <c r="D16" s="191">
        <v>1330</v>
      </c>
      <c r="E16" s="191">
        <v>1330</v>
      </c>
      <c r="F16" s="191">
        <v>1330</v>
      </c>
    </row>
    <row r="17" spans="1:6" s="85" customFormat="1" ht="20.25">
      <c r="A17" s="180">
        <v>13</v>
      </c>
      <c r="B17" s="188"/>
      <c r="C17" s="189" t="s">
        <v>25</v>
      </c>
      <c r="D17" s="190">
        <v>4630</v>
      </c>
      <c r="E17" s="190">
        <v>4630</v>
      </c>
      <c r="F17" s="190">
        <v>4630</v>
      </c>
    </row>
    <row r="18" spans="1:6" ht="20.25">
      <c r="A18" s="183">
        <v>14</v>
      </c>
      <c r="B18" s="191" t="s">
        <v>116</v>
      </c>
      <c r="C18" s="192" t="s">
        <v>26</v>
      </c>
      <c r="D18" s="191">
        <v>444</v>
      </c>
      <c r="E18" s="191">
        <v>444</v>
      </c>
      <c r="F18" s="191">
        <v>444</v>
      </c>
    </row>
    <row r="19" spans="1:6" ht="20.25">
      <c r="A19" s="183">
        <v>15</v>
      </c>
      <c r="B19" s="191" t="s">
        <v>117</v>
      </c>
      <c r="C19" s="192" t="s">
        <v>27</v>
      </c>
      <c r="D19" s="191">
        <v>50</v>
      </c>
      <c r="E19" s="191">
        <v>50</v>
      </c>
      <c r="F19" s="191">
        <v>50</v>
      </c>
    </row>
    <row r="20" spans="1:6" ht="20.25">
      <c r="A20" s="183">
        <v>16</v>
      </c>
      <c r="B20" s="191" t="s">
        <v>118</v>
      </c>
      <c r="C20" s="192" t="s">
        <v>28</v>
      </c>
      <c r="D20" s="191">
        <v>0</v>
      </c>
      <c r="E20" s="191">
        <v>0</v>
      </c>
      <c r="F20" s="191">
        <v>0</v>
      </c>
    </row>
    <row r="21" spans="1:6" ht="20.25">
      <c r="A21" s="183">
        <v>17</v>
      </c>
      <c r="B21" s="191" t="s">
        <v>119</v>
      </c>
      <c r="C21" s="192" t="s">
        <v>29</v>
      </c>
      <c r="D21" s="191">
        <v>0</v>
      </c>
      <c r="E21" s="191">
        <v>0</v>
      </c>
      <c r="F21" s="191">
        <v>0</v>
      </c>
    </row>
    <row r="22" spans="1:6" ht="20.25">
      <c r="A22" s="183">
        <v>18</v>
      </c>
      <c r="B22" s="191" t="s">
        <v>120</v>
      </c>
      <c r="C22" s="192" t="s">
        <v>30</v>
      </c>
      <c r="D22" s="191">
        <v>1627</v>
      </c>
      <c r="E22" s="191">
        <v>1627</v>
      </c>
      <c r="F22" s="191">
        <v>1627</v>
      </c>
    </row>
    <row r="23" spans="1:6" ht="20.25">
      <c r="A23" s="183">
        <v>19</v>
      </c>
      <c r="B23" s="191" t="s">
        <v>209</v>
      </c>
      <c r="C23" s="192" t="s">
        <v>31</v>
      </c>
      <c r="D23" s="191">
        <v>560</v>
      </c>
      <c r="E23" s="191">
        <v>560</v>
      </c>
      <c r="F23" s="191">
        <v>560</v>
      </c>
    </row>
    <row r="24" spans="1:6" ht="20.25">
      <c r="A24" s="183">
        <v>20</v>
      </c>
      <c r="B24" s="191" t="s">
        <v>210</v>
      </c>
      <c r="C24" s="193" t="s">
        <v>32</v>
      </c>
      <c r="D24" s="191">
        <v>172</v>
      </c>
      <c r="E24" s="191">
        <v>172</v>
      </c>
      <c r="F24" s="191">
        <v>172</v>
      </c>
    </row>
    <row r="25" spans="1:6" ht="20.25">
      <c r="A25" s="183">
        <v>21</v>
      </c>
      <c r="B25" s="191" t="s">
        <v>211</v>
      </c>
      <c r="C25" s="192" t="s">
        <v>33</v>
      </c>
      <c r="D25" s="191">
        <v>168</v>
      </c>
      <c r="E25" s="191">
        <v>168</v>
      </c>
      <c r="F25" s="191">
        <v>168</v>
      </c>
    </row>
    <row r="26" spans="1:6" ht="20.25">
      <c r="A26" s="183">
        <v>22</v>
      </c>
      <c r="B26" s="191" t="s">
        <v>212</v>
      </c>
      <c r="C26" s="192" t="s">
        <v>34</v>
      </c>
      <c r="D26" s="191">
        <v>1609</v>
      </c>
      <c r="E26" s="191">
        <v>1609</v>
      </c>
      <c r="F26" s="191">
        <v>1609</v>
      </c>
    </row>
    <row r="27" spans="1:6" ht="20.25">
      <c r="A27" s="183">
        <v>23</v>
      </c>
      <c r="B27" s="191" t="s">
        <v>213</v>
      </c>
      <c r="C27" s="192" t="s">
        <v>35</v>
      </c>
      <c r="D27" s="191">
        <v>0</v>
      </c>
      <c r="E27" s="191">
        <v>0</v>
      </c>
      <c r="F27" s="191">
        <v>0</v>
      </c>
    </row>
    <row r="28" spans="1:6" ht="20.25">
      <c r="A28" s="183">
        <v>24</v>
      </c>
      <c r="B28" s="191" t="s">
        <v>214</v>
      </c>
      <c r="C28" s="192" t="s">
        <v>36</v>
      </c>
      <c r="D28" s="191">
        <v>0</v>
      </c>
      <c r="E28" s="191">
        <v>0</v>
      </c>
      <c r="F28" s="191">
        <v>0</v>
      </c>
    </row>
    <row r="29" spans="1:6" s="85" customFormat="1" ht="20.25">
      <c r="A29" s="180">
        <v>25</v>
      </c>
      <c r="B29" s="188"/>
      <c r="C29" s="189" t="s">
        <v>37</v>
      </c>
      <c r="D29" s="190">
        <v>5192</v>
      </c>
      <c r="E29" s="190">
        <v>5192</v>
      </c>
      <c r="F29" s="190">
        <v>5192</v>
      </c>
    </row>
    <row r="30" spans="1:6" ht="20.25">
      <c r="A30" s="183">
        <v>26</v>
      </c>
      <c r="B30" s="191" t="s">
        <v>215</v>
      </c>
      <c r="C30" s="193" t="s">
        <v>38</v>
      </c>
      <c r="D30" s="191">
        <v>4780</v>
      </c>
      <c r="E30" s="191">
        <v>4780</v>
      </c>
      <c r="F30" s="191">
        <v>4780</v>
      </c>
    </row>
    <row r="31" spans="1:6" ht="20.25">
      <c r="A31" s="183">
        <v>27</v>
      </c>
      <c r="B31" s="191" t="s">
        <v>216</v>
      </c>
      <c r="C31" s="193" t="s">
        <v>39</v>
      </c>
      <c r="D31" s="191">
        <v>212</v>
      </c>
      <c r="E31" s="191">
        <v>212</v>
      </c>
      <c r="F31" s="191">
        <v>212</v>
      </c>
    </row>
    <row r="32" spans="1:6" ht="20.25">
      <c r="A32" s="183">
        <v>28</v>
      </c>
      <c r="B32" s="191" t="s">
        <v>217</v>
      </c>
      <c r="C32" s="192" t="s">
        <v>40</v>
      </c>
      <c r="D32" s="191">
        <v>0</v>
      </c>
      <c r="E32" s="191">
        <v>0</v>
      </c>
      <c r="F32" s="191">
        <v>0</v>
      </c>
    </row>
    <row r="33" spans="1:6" ht="20.25">
      <c r="A33" s="183">
        <v>29</v>
      </c>
      <c r="B33" s="191" t="s">
        <v>218</v>
      </c>
      <c r="C33" s="192" t="s">
        <v>41</v>
      </c>
      <c r="D33" s="191">
        <v>200</v>
      </c>
      <c r="E33" s="191">
        <v>200</v>
      </c>
      <c r="F33" s="191">
        <v>200</v>
      </c>
    </row>
    <row r="34" spans="1:6" ht="20.25">
      <c r="A34" s="183">
        <v>30</v>
      </c>
      <c r="B34" s="191" t="s">
        <v>219</v>
      </c>
      <c r="C34" s="192" t="s">
        <v>42</v>
      </c>
      <c r="D34" s="191"/>
      <c r="E34" s="191"/>
      <c r="F34" s="191"/>
    </row>
    <row r="35" spans="1:6" s="85" customFormat="1" ht="20.25">
      <c r="A35" s="180">
        <v>31</v>
      </c>
      <c r="B35" s="188"/>
      <c r="C35" s="189" t="s">
        <v>43</v>
      </c>
      <c r="D35" s="190"/>
      <c r="E35" s="190"/>
      <c r="F35" s="190"/>
    </row>
    <row r="36" spans="1:6" ht="20.25">
      <c r="A36" s="183">
        <v>32</v>
      </c>
      <c r="B36" s="191" t="s">
        <v>220</v>
      </c>
      <c r="C36" s="192" t="s">
        <v>44</v>
      </c>
      <c r="D36" s="191"/>
      <c r="E36" s="191"/>
      <c r="F36" s="191"/>
    </row>
    <row r="37" spans="1:6" ht="20.25">
      <c r="A37" s="183">
        <v>33</v>
      </c>
      <c r="B37" s="191" t="s">
        <v>221</v>
      </c>
      <c r="C37" s="192" t="s">
        <v>45</v>
      </c>
      <c r="D37" s="191"/>
      <c r="E37" s="191"/>
      <c r="F37" s="191"/>
    </row>
    <row r="38" spans="1:6" ht="20.25">
      <c r="A38" s="183">
        <v>34</v>
      </c>
      <c r="B38" s="191" t="s">
        <v>222</v>
      </c>
      <c r="C38" s="192" t="s">
        <v>46</v>
      </c>
      <c r="D38" s="191"/>
      <c r="E38" s="191"/>
      <c r="F38" s="191"/>
    </row>
    <row r="39" spans="1:8" s="86" customFormat="1" ht="20.25">
      <c r="A39" s="184">
        <v>35</v>
      </c>
      <c r="B39" s="194" t="s">
        <v>223</v>
      </c>
      <c r="C39" s="195" t="s">
        <v>47</v>
      </c>
      <c r="D39" s="194"/>
      <c r="E39" s="194"/>
      <c r="F39" s="194"/>
      <c r="H39" s="87"/>
    </row>
    <row r="40" spans="1:6" ht="20.25">
      <c r="A40" s="183"/>
      <c r="B40" s="196"/>
      <c r="C40" s="192"/>
      <c r="D40" s="191"/>
      <c r="E40" s="191"/>
      <c r="F40" s="191"/>
    </row>
    <row r="41" spans="1:7" s="90" customFormat="1" ht="20.25">
      <c r="A41" s="153">
        <v>36</v>
      </c>
      <c r="B41" s="197"/>
      <c r="C41" s="198" t="s">
        <v>53</v>
      </c>
      <c r="D41" s="199">
        <v>22412</v>
      </c>
      <c r="E41" s="199">
        <v>22412</v>
      </c>
      <c r="F41" s="199">
        <v>22412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85" zoomScaleSheetLayoutView="85" zoomScalePageLayoutView="0" workbookViewId="0" topLeftCell="B1">
      <selection activeCell="E1" sqref="E1:F16384"/>
    </sheetView>
  </sheetViews>
  <sheetFormatPr defaultColWidth="9.00390625" defaultRowHeight="12.75"/>
  <cols>
    <col min="1" max="1" width="12.25390625" style="185" customWidth="1"/>
    <col min="2" max="2" width="11.75390625" style="70" customWidth="1"/>
    <col min="3" max="3" width="64.875" style="65" customWidth="1"/>
    <col min="4" max="4" width="18.75390625" style="91" customWidth="1"/>
    <col min="5" max="6" width="14.625" style="65" customWidth="1"/>
    <col min="7" max="7" width="0.6171875" style="65" customWidth="1"/>
    <col min="8" max="16384" width="9.125" style="65" customWidth="1"/>
  </cols>
  <sheetData>
    <row r="1" spans="1:7" ht="20.25">
      <c r="A1" s="524" t="s">
        <v>307</v>
      </c>
      <c r="B1" s="525"/>
      <c r="C1" s="525"/>
      <c r="D1" s="526"/>
      <c r="E1" s="103"/>
      <c r="F1" s="103"/>
      <c r="G1" s="103"/>
    </row>
    <row r="2" spans="1:9" s="78" customFormat="1" ht="49.5" customHeight="1">
      <c r="A2" s="492" t="s">
        <v>540</v>
      </c>
      <c r="B2" s="493"/>
      <c r="C2" s="493"/>
      <c r="D2" s="528"/>
      <c r="E2" s="108"/>
      <c r="F2" s="108"/>
      <c r="G2" s="108"/>
      <c r="I2" s="79"/>
    </row>
    <row r="3" spans="1:9" s="78" customFormat="1" ht="49.5" customHeight="1">
      <c r="A3" s="518" t="s">
        <v>282</v>
      </c>
      <c r="B3" s="519" t="s">
        <v>249</v>
      </c>
      <c r="C3" s="519"/>
      <c r="D3" s="357" t="s">
        <v>281</v>
      </c>
      <c r="E3" s="357" t="s">
        <v>281</v>
      </c>
      <c r="F3" s="357" t="s">
        <v>281</v>
      </c>
      <c r="G3" s="80"/>
      <c r="I3" s="79"/>
    </row>
    <row r="4" spans="1:7" ht="60.75">
      <c r="A4" s="512"/>
      <c r="B4" s="513" t="s">
        <v>81</v>
      </c>
      <c r="C4" s="513"/>
      <c r="D4" s="355" t="s">
        <v>101</v>
      </c>
      <c r="E4" s="355" t="s">
        <v>101</v>
      </c>
      <c r="F4" s="355" t="s">
        <v>101</v>
      </c>
      <c r="G4" s="70"/>
    </row>
    <row r="5" spans="1:6" s="83" customFormat="1" ht="20.25">
      <c r="A5" s="146">
        <v>1</v>
      </c>
      <c r="B5" s="146" t="s">
        <v>54</v>
      </c>
      <c r="C5" s="186" t="s">
        <v>52</v>
      </c>
      <c r="D5" s="187">
        <v>22412</v>
      </c>
      <c r="E5" s="187">
        <v>22412</v>
      </c>
      <c r="F5" s="187">
        <v>22412</v>
      </c>
    </row>
    <row r="6" spans="1:6" s="85" customFormat="1" ht="20.25">
      <c r="A6" s="356">
        <v>2</v>
      </c>
      <c r="B6" s="188"/>
      <c r="C6" s="189" t="s">
        <v>14</v>
      </c>
      <c r="D6" s="190">
        <v>12590</v>
      </c>
      <c r="E6" s="190">
        <v>12590</v>
      </c>
      <c r="F6" s="190">
        <v>12590</v>
      </c>
    </row>
    <row r="7" spans="1:6" ht="20.25">
      <c r="A7" s="183">
        <v>3</v>
      </c>
      <c r="B7" s="191" t="s">
        <v>106</v>
      </c>
      <c r="C7" s="192" t="s">
        <v>15</v>
      </c>
      <c r="D7" s="191">
        <v>9974</v>
      </c>
      <c r="E7" s="191">
        <v>9974</v>
      </c>
      <c r="F7" s="191">
        <v>9974</v>
      </c>
    </row>
    <row r="8" spans="1:6" ht="20.25">
      <c r="A8" s="183">
        <v>4</v>
      </c>
      <c r="B8" s="191" t="s">
        <v>107</v>
      </c>
      <c r="C8" s="192" t="s">
        <v>16</v>
      </c>
      <c r="D8" s="191">
        <v>500</v>
      </c>
      <c r="E8" s="191">
        <v>500</v>
      </c>
      <c r="F8" s="191">
        <v>500</v>
      </c>
    </row>
    <row r="9" spans="1:6" ht="20.25">
      <c r="A9" s="183">
        <v>5</v>
      </c>
      <c r="B9" s="191" t="s">
        <v>108</v>
      </c>
      <c r="C9" s="192" t="s">
        <v>17</v>
      </c>
      <c r="D9" s="191">
        <v>244</v>
      </c>
      <c r="E9" s="191">
        <v>244</v>
      </c>
      <c r="F9" s="191">
        <v>244</v>
      </c>
    </row>
    <row r="10" spans="1:6" ht="20.25">
      <c r="A10" s="183">
        <v>6</v>
      </c>
      <c r="B10" s="191" t="s">
        <v>109</v>
      </c>
      <c r="C10" s="192" t="s">
        <v>18</v>
      </c>
      <c r="D10" s="191">
        <v>302</v>
      </c>
      <c r="E10" s="191">
        <v>302</v>
      </c>
      <c r="F10" s="191">
        <v>302</v>
      </c>
    </row>
    <row r="11" spans="1:6" ht="20.25">
      <c r="A11" s="183">
        <v>7</v>
      </c>
      <c r="B11" s="191" t="s">
        <v>110</v>
      </c>
      <c r="C11" s="192" t="s">
        <v>19</v>
      </c>
      <c r="D11" s="191">
        <v>0</v>
      </c>
      <c r="E11" s="191">
        <v>0</v>
      </c>
      <c r="F11" s="191">
        <v>0</v>
      </c>
    </row>
    <row r="12" spans="1:6" ht="20.25">
      <c r="A12" s="183">
        <v>8</v>
      </c>
      <c r="B12" s="191" t="s">
        <v>111</v>
      </c>
      <c r="C12" s="192" t="s">
        <v>20</v>
      </c>
      <c r="D12" s="191">
        <v>0</v>
      </c>
      <c r="E12" s="191">
        <v>0</v>
      </c>
      <c r="F12" s="191">
        <v>0</v>
      </c>
    </row>
    <row r="13" spans="1:6" ht="20.25">
      <c r="A13" s="183">
        <v>9</v>
      </c>
      <c r="B13" s="191" t="s">
        <v>112</v>
      </c>
      <c r="C13" s="192" t="s">
        <v>21</v>
      </c>
      <c r="D13" s="191">
        <v>0</v>
      </c>
      <c r="E13" s="191">
        <v>0</v>
      </c>
      <c r="F13" s="191">
        <v>0</v>
      </c>
    </row>
    <row r="14" spans="1:6" ht="40.5">
      <c r="A14" s="183">
        <v>10</v>
      </c>
      <c r="B14" s="191" t="s">
        <v>113</v>
      </c>
      <c r="C14" s="192" t="s">
        <v>22</v>
      </c>
      <c r="D14" s="191">
        <v>240</v>
      </c>
      <c r="E14" s="191">
        <v>240</v>
      </c>
      <c r="F14" s="191">
        <v>240</v>
      </c>
    </row>
    <row r="15" spans="1:6" ht="20.25">
      <c r="A15" s="183">
        <v>11</v>
      </c>
      <c r="B15" s="191" t="s">
        <v>114</v>
      </c>
      <c r="C15" s="192" t="s">
        <v>23</v>
      </c>
      <c r="D15" s="191">
        <v>0</v>
      </c>
      <c r="E15" s="191">
        <v>0</v>
      </c>
      <c r="F15" s="191">
        <v>0</v>
      </c>
    </row>
    <row r="16" spans="1:6" ht="20.25">
      <c r="A16" s="183">
        <v>12</v>
      </c>
      <c r="B16" s="191" t="s">
        <v>115</v>
      </c>
      <c r="C16" s="192" t="s">
        <v>24</v>
      </c>
      <c r="D16" s="191">
        <v>1330</v>
      </c>
      <c r="E16" s="191">
        <v>1330</v>
      </c>
      <c r="F16" s="191">
        <v>1330</v>
      </c>
    </row>
    <row r="17" spans="1:6" s="85" customFormat="1" ht="20.25">
      <c r="A17" s="356">
        <v>13</v>
      </c>
      <c r="B17" s="188"/>
      <c r="C17" s="189" t="s">
        <v>25</v>
      </c>
      <c r="D17" s="190">
        <v>4630</v>
      </c>
      <c r="E17" s="190">
        <v>4630</v>
      </c>
      <c r="F17" s="190">
        <v>4630</v>
      </c>
    </row>
    <row r="18" spans="1:6" ht="20.25">
      <c r="A18" s="183">
        <v>14</v>
      </c>
      <c r="B18" s="191" t="s">
        <v>116</v>
      </c>
      <c r="C18" s="192" t="s">
        <v>26</v>
      </c>
      <c r="D18" s="191">
        <v>444</v>
      </c>
      <c r="E18" s="191">
        <v>444</v>
      </c>
      <c r="F18" s="191">
        <v>444</v>
      </c>
    </row>
    <row r="19" spans="1:6" ht="20.25">
      <c r="A19" s="183">
        <v>15</v>
      </c>
      <c r="B19" s="191" t="s">
        <v>117</v>
      </c>
      <c r="C19" s="192" t="s">
        <v>27</v>
      </c>
      <c r="D19" s="191">
        <v>50</v>
      </c>
      <c r="E19" s="191">
        <v>50</v>
      </c>
      <c r="F19" s="191">
        <v>50</v>
      </c>
    </row>
    <row r="20" spans="1:6" ht="20.25">
      <c r="A20" s="183">
        <v>16</v>
      </c>
      <c r="B20" s="191" t="s">
        <v>118</v>
      </c>
      <c r="C20" s="192" t="s">
        <v>28</v>
      </c>
      <c r="D20" s="191">
        <v>0</v>
      </c>
      <c r="E20" s="191">
        <v>0</v>
      </c>
      <c r="F20" s="191">
        <v>0</v>
      </c>
    </row>
    <row r="21" spans="1:6" ht="20.25">
      <c r="A21" s="183">
        <v>17</v>
      </c>
      <c r="B21" s="191" t="s">
        <v>119</v>
      </c>
      <c r="C21" s="192" t="s">
        <v>29</v>
      </c>
      <c r="D21" s="191">
        <v>0</v>
      </c>
      <c r="E21" s="191">
        <v>0</v>
      </c>
      <c r="F21" s="191">
        <v>0</v>
      </c>
    </row>
    <row r="22" spans="1:6" ht="20.25">
      <c r="A22" s="183">
        <v>18</v>
      </c>
      <c r="B22" s="191" t="s">
        <v>120</v>
      </c>
      <c r="C22" s="192" t="s">
        <v>30</v>
      </c>
      <c r="D22" s="191">
        <v>1627</v>
      </c>
      <c r="E22" s="191">
        <v>1627</v>
      </c>
      <c r="F22" s="191">
        <v>1627</v>
      </c>
    </row>
    <row r="23" spans="1:6" ht="20.25">
      <c r="A23" s="183">
        <v>19</v>
      </c>
      <c r="B23" s="191" t="s">
        <v>209</v>
      </c>
      <c r="C23" s="192" t="s">
        <v>31</v>
      </c>
      <c r="D23" s="191">
        <v>560</v>
      </c>
      <c r="E23" s="191">
        <v>560</v>
      </c>
      <c r="F23" s="191">
        <v>560</v>
      </c>
    </row>
    <row r="24" spans="1:6" ht="20.25">
      <c r="A24" s="183">
        <v>20</v>
      </c>
      <c r="B24" s="191" t="s">
        <v>210</v>
      </c>
      <c r="C24" s="193" t="s">
        <v>32</v>
      </c>
      <c r="D24" s="191">
        <v>172</v>
      </c>
      <c r="E24" s="191">
        <v>172</v>
      </c>
      <c r="F24" s="191">
        <v>172</v>
      </c>
    </row>
    <row r="25" spans="1:6" ht="20.25">
      <c r="A25" s="183">
        <v>21</v>
      </c>
      <c r="B25" s="191" t="s">
        <v>211</v>
      </c>
      <c r="C25" s="192" t="s">
        <v>33</v>
      </c>
      <c r="D25" s="191">
        <v>168</v>
      </c>
      <c r="E25" s="191">
        <v>168</v>
      </c>
      <c r="F25" s="191">
        <v>168</v>
      </c>
    </row>
    <row r="26" spans="1:6" ht="20.25">
      <c r="A26" s="183">
        <v>22</v>
      </c>
      <c r="B26" s="191" t="s">
        <v>212</v>
      </c>
      <c r="C26" s="192" t="s">
        <v>34</v>
      </c>
      <c r="D26" s="191">
        <v>1609</v>
      </c>
      <c r="E26" s="191">
        <v>1609</v>
      </c>
      <c r="F26" s="191">
        <v>1609</v>
      </c>
    </row>
    <row r="27" spans="1:6" ht="20.25">
      <c r="A27" s="183">
        <v>23</v>
      </c>
      <c r="B27" s="191" t="s">
        <v>213</v>
      </c>
      <c r="C27" s="192" t="s">
        <v>35</v>
      </c>
      <c r="D27" s="191">
        <v>0</v>
      </c>
      <c r="E27" s="191">
        <v>0</v>
      </c>
      <c r="F27" s="191">
        <v>0</v>
      </c>
    </row>
    <row r="28" spans="1:6" ht="20.25">
      <c r="A28" s="183">
        <v>24</v>
      </c>
      <c r="B28" s="191" t="s">
        <v>214</v>
      </c>
      <c r="C28" s="192" t="s">
        <v>36</v>
      </c>
      <c r="D28" s="191">
        <v>0</v>
      </c>
      <c r="E28" s="191">
        <v>0</v>
      </c>
      <c r="F28" s="191">
        <v>0</v>
      </c>
    </row>
    <row r="29" spans="1:6" s="85" customFormat="1" ht="20.25">
      <c r="A29" s="356">
        <v>25</v>
      </c>
      <c r="B29" s="188"/>
      <c r="C29" s="189" t="s">
        <v>37</v>
      </c>
      <c r="D29" s="190">
        <v>5192</v>
      </c>
      <c r="E29" s="190">
        <v>5192</v>
      </c>
      <c r="F29" s="190">
        <v>5192</v>
      </c>
    </row>
    <row r="30" spans="1:6" ht="20.25">
      <c r="A30" s="183">
        <v>26</v>
      </c>
      <c r="B30" s="191" t="s">
        <v>215</v>
      </c>
      <c r="C30" s="193" t="s">
        <v>38</v>
      </c>
      <c r="D30" s="191">
        <v>4780</v>
      </c>
      <c r="E30" s="191">
        <v>4780</v>
      </c>
      <c r="F30" s="191">
        <v>4780</v>
      </c>
    </row>
    <row r="31" spans="1:6" ht="20.25">
      <c r="A31" s="183">
        <v>27</v>
      </c>
      <c r="B31" s="191" t="s">
        <v>216</v>
      </c>
      <c r="C31" s="193" t="s">
        <v>39</v>
      </c>
      <c r="D31" s="191">
        <v>212</v>
      </c>
      <c r="E31" s="191">
        <v>212</v>
      </c>
      <c r="F31" s="191">
        <v>212</v>
      </c>
    </row>
    <row r="32" spans="1:6" ht="20.25">
      <c r="A32" s="183">
        <v>28</v>
      </c>
      <c r="B32" s="191" t="s">
        <v>217</v>
      </c>
      <c r="C32" s="192" t="s">
        <v>40</v>
      </c>
      <c r="D32" s="191">
        <v>0</v>
      </c>
      <c r="E32" s="191">
        <v>0</v>
      </c>
      <c r="F32" s="191">
        <v>0</v>
      </c>
    </row>
    <row r="33" spans="1:6" ht="20.25">
      <c r="A33" s="183">
        <v>29</v>
      </c>
      <c r="B33" s="191" t="s">
        <v>218</v>
      </c>
      <c r="C33" s="192" t="s">
        <v>41</v>
      </c>
      <c r="D33" s="191">
        <v>200</v>
      </c>
      <c r="E33" s="191">
        <v>200</v>
      </c>
      <c r="F33" s="191">
        <v>200</v>
      </c>
    </row>
    <row r="34" spans="1:6" ht="20.25">
      <c r="A34" s="183">
        <v>30</v>
      </c>
      <c r="B34" s="191" t="s">
        <v>219</v>
      </c>
      <c r="C34" s="192" t="s">
        <v>42</v>
      </c>
      <c r="D34" s="191"/>
      <c r="E34" s="191"/>
      <c r="F34" s="191"/>
    </row>
    <row r="35" spans="1:6" s="85" customFormat="1" ht="20.25">
      <c r="A35" s="356">
        <v>31</v>
      </c>
      <c r="B35" s="188"/>
      <c r="C35" s="189" t="s">
        <v>43</v>
      </c>
      <c r="D35" s="190"/>
      <c r="E35" s="190"/>
      <c r="F35" s="190"/>
    </row>
    <row r="36" spans="1:6" ht="20.25">
      <c r="A36" s="183">
        <v>32</v>
      </c>
      <c r="B36" s="191" t="s">
        <v>220</v>
      </c>
      <c r="C36" s="192" t="s">
        <v>44</v>
      </c>
      <c r="D36" s="191"/>
      <c r="E36" s="191"/>
      <c r="F36" s="191"/>
    </row>
    <row r="37" spans="1:6" ht="20.25">
      <c r="A37" s="183">
        <v>33</v>
      </c>
      <c r="B37" s="191" t="s">
        <v>221</v>
      </c>
      <c r="C37" s="192" t="s">
        <v>45</v>
      </c>
      <c r="D37" s="191"/>
      <c r="E37" s="191"/>
      <c r="F37" s="191"/>
    </row>
    <row r="38" spans="1:6" ht="20.25">
      <c r="A38" s="183">
        <v>34</v>
      </c>
      <c r="B38" s="191" t="s">
        <v>222</v>
      </c>
      <c r="C38" s="192" t="s">
        <v>46</v>
      </c>
      <c r="D38" s="191"/>
      <c r="E38" s="191"/>
      <c r="F38" s="191"/>
    </row>
    <row r="39" spans="1:8" s="86" customFormat="1" ht="20.25">
      <c r="A39" s="184">
        <v>35</v>
      </c>
      <c r="B39" s="194" t="s">
        <v>223</v>
      </c>
      <c r="C39" s="195" t="s">
        <v>47</v>
      </c>
      <c r="D39" s="194"/>
      <c r="E39" s="194"/>
      <c r="F39" s="194"/>
      <c r="H39" s="87"/>
    </row>
    <row r="40" spans="1:6" ht="20.25">
      <c r="A40" s="183"/>
      <c r="B40" s="196"/>
      <c r="C40" s="192"/>
      <c r="D40" s="191"/>
      <c r="E40" s="191"/>
      <c r="F40" s="191"/>
    </row>
    <row r="41" spans="1:7" s="90" customFormat="1" ht="20.25">
      <c r="A41" s="153">
        <v>36</v>
      </c>
      <c r="B41" s="197"/>
      <c r="C41" s="198" t="s">
        <v>53</v>
      </c>
      <c r="D41" s="199">
        <v>22412</v>
      </c>
      <c r="E41" s="199">
        <v>22412</v>
      </c>
      <c r="F41" s="199">
        <v>22412</v>
      </c>
      <c r="G41" s="89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70" zoomScaleSheetLayoutView="70" zoomScalePageLayoutView="0" workbookViewId="0" topLeftCell="A1">
      <selection activeCell="D3" sqref="D3"/>
    </sheetView>
  </sheetViews>
  <sheetFormatPr defaultColWidth="9.00390625" defaultRowHeight="12.75"/>
  <cols>
    <col min="1" max="1" width="12.25390625" style="185" customWidth="1"/>
    <col min="2" max="2" width="11.75390625" style="70" customWidth="1"/>
    <col min="3" max="3" width="64.875" style="65" customWidth="1"/>
    <col min="4" max="4" width="18.75390625" style="91" customWidth="1"/>
    <col min="5" max="5" width="17.00390625" style="65" customWidth="1"/>
    <col min="6" max="6" width="0.12890625" style="65" customWidth="1"/>
    <col min="7" max="7" width="0.6171875" style="65" customWidth="1"/>
    <col min="8" max="16384" width="9.125" style="65" customWidth="1"/>
  </cols>
  <sheetData>
    <row r="1" spans="1:7" ht="20.25">
      <c r="A1" s="486" t="s">
        <v>307</v>
      </c>
      <c r="B1" s="487"/>
      <c r="C1" s="487"/>
      <c r="D1" s="487"/>
      <c r="E1" s="487"/>
      <c r="F1" s="487"/>
      <c r="G1" s="103"/>
    </row>
    <row r="2" spans="1:9" s="78" customFormat="1" ht="49.5" customHeight="1">
      <c r="A2" s="520" t="s">
        <v>673</v>
      </c>
      <c r="B2" s="521"/>
      <c r="C2" s="521"/>
      <c r="D2" s="521"/>
      <c r="E2" s="521"/>
      <c r="F2" s="521"/>
      <c r="G2" s="108"/>
      <c r="I2" s="79"/>
    </row>
    <row r="3" spans="1:9" s="78" customFormat="1" ht="49.5" customHeight="1">
      <c r="A3" s="518" t="s">
        <v>282</v>
      </c>
      <c r="B3" s="519" t="s">
        <v>249</v>
      </c>
      <c r="C3" s="519"/>
      <c r="D3" s="357" t="s">
        <v>281</v>
      </c>
      <c r="E3" s="364" t="s">
        <v>250</v>
      </c>
      <c r="F3" s="364" t="s">
        <v>252</v>
      </c>
      <c r="G3" s="80"/>
      <c r="I3" s="79"/>
    </row>
    <row r="4" spans="1:7" ht="61.5" customHeight="1">
      <c r="A4" s="512"/>
      <c r="B4" s="513" t="s">
        <v>81</v>
      </c>
      <c r="C4" s="513"/>
      <c r="D4" s="355" t="s">
        <v>101</v>
      </c>
      <c r="E4" s="363" t="s">
        <v>567</v>
      </c>
      <c r="F4" s="363" t="s">
        <v>573</v>
      </c>
      <c r="G4" s="70"/>
    </row>
    <row r="5" spans="1:6" s="83" customFormat="1" ht="20.25">
      <c r="A5" s="146">
        <v>1</v>
      </c>
      <c r="B5" s="146" t="s">
        <v>54</v>
      </c>
      <c r="C5" s="186" t="s">
        <v>52</v>
      </c>
      <c r="D5" s="187">
        <v>22412</v>
      </c>
      <c r="E5" s="187">
        <v>24820</v>
      </c>
      <c r="F5" s="187">
        <v>11913</v>
      </c>
    </row>
    <row r="6" spans="1:6" s="85" customFormat="1" ht="20.25">
      <c r="A6" s="356">
        <v>2</v>
      </c>
      <c r="B6" s="188"/>
      <c r="C6" s="189" t="s">
        <v>14</v>
      </c>
      <c r="D6" s="190">
        <v>12590</v>
      </c>
      <c r="E6" s="190">
        <v>12625</v>
      </c>
      <c r="F6" s="190">
        <v>5160</v>
      </c>
    </row>
    <row r="7" spans="1:6" ht="20.25">
      <c r="A7" s="183">
        <v>3</v>
      </c>
      <c r="B7" s="191" t="s">
        <v>106</v>
      </c>
      <c r="C7" s="192" t="s">
        <v>15</v>
      </c>
      <c r="D7" s="191">
        <v>9974</v>
      </c>
      <c r="E7" s="191">
        <v>9974</v>
      </c>
      <c r="F7" s="191">
        <v>4467</v>
      </c>
    </row>
    <row r="8" spans="1:6" ht="20.25">
      <c r="A8" s="183">
        <v>4</v>
      </c>
      <c r="B8" s="191" t="s">
        <v>107</v>
      </c>
      <c r="C8" s="192" t="s">
        <v>16</v>
      </c>
      <c r="D8" s="191">
        <v>500</v>
      </c>
      <c r="E8" s="191">
        <v>500</v>
      </c>
      <c r="F8" s="191">
        <v>231</v>
      </c>
    </row>
    <row r="9" spans="1:6" ht="20.25">
      <c r="A9" s="183">
        <v>5</v>
      </c>
      <c r="B9" s="191" t="s">
        <v>108</v>
      </c>
      <c r="C9" s="192" t="s">
        <v>17</v>
      </c>
      <c r="D9" s="191">
        <v>244</v>
      </c>
      <c r="E9" s="191">
        <v>244</v>
      </c>
      <c r="F9" s="191">
        <v>185</v>
      </c>
    </row>
    <row r="10" spans="1:6" ht="20.25">
      <c r="A10" s="183">
        <v>6</v>
      </c>
      <c r="B10" s="191" t="s">
        <v>109</v>
      </c>
      <c r="C10" s="192" t="s">
        <v>18</v>
      </c>
      <c r="D10" s="191">
        <v>302</v>
      </c>
      <c r="E10" s="191">
        <v>337</v>
      </c>
      <c r="F10" s="191">
        <v>72</v>
      </c>
    </row>
    <row r="11" spans="1:6" ht="20.25">
      <c r="A11" s="183">
        <v>7</v>
      </c>
      <c r="B11" s="191" t="s">
        <v>110</v>
      </c>
      <c r="C11" s="192" t="s">
        <v>19</v>
      </c>
      <c r="D11" s="191">
        <v>0</v>
      </c>
      <c r="E11" s="191">
        <v>0</v>
      </c>
      <c r="F11" s="191">
        <v>0</v>
      </c>
    </row>
    <row r="12" spans="1:6" ht="20.25">
      <c r="A12" s="183">
        <v>8</v>
      </c>
      <c r="B12" s="191" t="s">
        <v>111</v>
      </c>
      <c r="C12" s="192" t="s">
        <v>20</v>
      </c>
      <c r="D12" s="191">
        <v>0</v>
      </c>
      <c r="E12" s="191">
        <v>0</v>
      </c>
      <c r="F12" s="191">
        <v>0</v>
      </c>
    </row>
    <row r="13" spans="1:6" ht="20.25">
      <c r="A13" s="183">
        <v>9</v>
      </c>
      <c r="B13" s="191" t="s">
        <v>112</v>
      </c>
      <c r="C13" s="192" t="s">
        <v>21</v>
      </c>
      <c r="D13" s="191">
        <v>0</v>
      </c>
      <c r="E13" s="191">
        <v>0</v>
      </c>
      <c r="F13" s="191">
        <v>0</v>
      </c>
    </row>
    <row r="14" spans="1:6" ht="40.5">
      <c r="A14" s="183">
        <v>10</v>
      </c>
      <c r="B14" s="191" t="s">
        <v>113</v>
      </c>
      <c r="C14" s="192" t="s">
        <v>22</v>
      </c>
      <c r="D14" s="191">
        <v>240</v>
      </c>
      <c r="E14" s="191">
        <v>240</v>
      </c>
      <c r="F14" s="191">
        <v>0</v>
      </c>
    </row>
    <row r="15" spans="1:6" ht="20.25">
      <c r="A15" s="183">
        <v>11</v>
      </c>
      <c r="B15" s="191" t="s">
        <v>114</v>
      </c>
      <c r="C15" s="192" t="s">
        <v>23</v>
      </c>
      <c r="D15" s="191">
        <v>0</v>
      </c>
      <c r="E15" s="191">
        <v>0</v>
      </c>
      <c r="F15" s="191">
        <v>0</v>
      </c>
    </row>
    <row r="16" spans="1:6" ht="20.25">
      <c r="A16" s="183">
        <v>12</v>
      </c>
      <c r="B16" s="191" t="s">
        <v>115</v>
      </c>
      <c r="C16" s="192" t="s">
        <v>24</v>
      </c>
      <c r="D16" s="191">
        <v>1330</v>
      </c>
      <c r="E16" s="191">
        <v>1330</v>
      </c>
      <c r="F16" s="191">
        <v>205</v>
      </c>
    </row>
    <row r="17" spans="1:6" s="85" customFormat="1" ht="20.25">
      <c r="A17" s="356">
        <v>13</v>
      </c>
      <c r="B17" s="188"/>
      <c r="C17" s="189" t="s">
        <v>25</v>
      </c>
      <c r="D17" s="190">
        <v>4630</v>
      </c>
      <c r="E17" s="190">
        <v>4630</v>
      </c>
      <c r="F17" s="190">
        <v>2400</v>
      </c>
    </row>
    <row r="18" spans="1:6" ht="20.25">
      <c r="A18" s="183">
        <v>14</v>
      </c>
      <c r="B18" s="191" t="s">
        <v>116</v>
      </c>
      <c r="C18" s="192" t="s">
        <v>26</v>
      </c>
      <c r="D18" s="191">
        <v>444</v>
      </c>
      <c r="E18" s="191">
        <v>444</v>
      </c>
      <c r="F18" s="191">
        <v>244</v>
      </c>
    </row>
    <row r="19" spans="1:6" ht="20.25">
      <c r="A19" s="183">
        <v>15</v>
      </c>
      <c r="B19" s="191" t="s">
        <v>117</v>
      </c>
      <c r="C19" s="192" t="s">
        <v>27</v>
      </c>
      <c r="D19" s="191">
        <v>50</v>
      </c>
      <c r="E19" s="191">
        <v>50</v>
      </c>
      <c r="F19" s="191">
        <v>0</v>
      </c>
    </row>
    <row r="20" spans="1:6" ht="20.25">
      <c r="A20" s="183">
        <v>16</v>
      </c>
      <c r="B20" s="191" t="s">
        <v>118</v>
      </c>
      <c r="C20" s="192" t="s">
        <v>28</v>
      </c>
      <c r="D20" s="191">
        <v>0</v>
      </c>
      <c r="E20" s="191">
        <v>0</v>
      </c>
      <c r="F20" s="191">
        <v>0</v>
      </c>
    </row>
    <row r="21" spans="1:6" ht="20.25">
      <c r="A21" s="183">
        <v>17</v>
      </c>
      <c r="B21" s="191" t="s">
        <v>119</v>
      </c>
      <c r="C21" s="192" t="s">
        <v>29</v>
      </c>
      <c r="D21" s="191">
        <v>0</v>
      </c>
      <c r="E21" s="191">
        <v>0</v>
      </c>
      <c r="F21" s="191">
        <v>0</v>
      </c>
    </row>
    <row r="22" spans="1:6" ht="20.25">
      <c r="A22" s="183">
        <v>18</v>
      </c>
      <c r="B22" s="191" t="s">
        <v>120</v>
      </c>
      <c r="C22" s="192" t="s">
        <v>30</v>
      </c>
      <c r="D22" s="191">
        <v>1627</v>
      </c>
      <c r="E22" s="191">
        <v>1627</v>
      </c>
      <c r="F22" s="191">
        <v>822</v>
      </c>
    </row>
    <row r="23" spans="1:6" ht="20.25">
      <c r="A23" s="183">
        <v>19</v>
      </c>
      <c r="B23" s="191" t="s">
        <v>209</v>
      </c>
      <c r="C23" s="192" t="s">
        <v>31</v>
      </c>
      <c r="D23" s="191">
        <v>560</v>
      </c>
      <c r="E23" s="191">
        <v>560</v>
      </c>
      <c r="F23" s="191">
        <v>182</v>
      </c>
    </row>
    <row r="24" spans="1:6" ht="20.25">
      <c r="A24" s="183">
        <v>20</v>
      </c>
      <c r="B24" s="191" t="s">
        <v>210</v>
      </c>
      <c r="C24" s="193" t="s">
        <v>32</v>
      </c>
      <c r="D24" s="191">
        <v>172</v>
      </c>
      <c r="E24" s="191">
        <v>172</v>
      </c>
      <c r="F24" s="191">
        <v>158</v>
      </c>
    </row>
    <row r="25" spans="1:6" ht="20.25">
      <c r="A25" s="183">
        <v>21</v>
      </c>
      <c r="B25" s="191" t="s">
        <v>211</v>
      </c>
      <c r="C25" s="192" t="s">
        <v>33</v>
      </c>
      <c r="D25" s="191">
        <v>168</v>
      </c>
      <c r="E25" s="191">
        <v>168</v>
      </c>
      <c r="F25" s="191">
        <v>63</v>
      </c>
    </row>
    <row r="26" spans="1:6" ht="20.25">
      <c r="A26" s="183">
        <v>22</v>
      </c>
      <c r="B26" s="191" t="s">
        <v>212</v>
      </c>
      <c r="C26" s="192" t="s">
        <v>34</v>
      </c>
      <c r="D26" s="191">
        <v>1609</v>
      </c>
      <c r="E26" s="191">
        <v>1609</v>
      </c>
      <c r="F26" s="191">
        <v>931</v>
      </c>
    </row>
    <row r="27" spans="1:6" ht="20.25">
      <c r="A27" s="183">
        <v>23</v>
      </c>
      <c r="B27" s="191" t="s">
        <v>213</v>
      </c>
      <c r="C27" s="192" t="s">
        <v>35</v>
      </c>
      <c r="D27" s="191">
        <v>0</v>
      </c>
      <c r="E27" s="191">
        <v>0</v>
      </c>
      <c r="F27" s="191">
        <v>0</v>
      </c>
    </row>
    <row r="28" spans="1:6" ht="20.25">
      <c r="A28" s="183">
        <v>24</v>
      </c>
      <c r="B28" s="191" t="s">
        <v>214</v>
      </c>
      <c r="C28" s="192" t="s">
        <v>36</v>
      </c>
      <c r="D28" s="191">
        <v>0</v>
      </c>
      <c r="E28" s="191">
        <v>0</v>
      </c>
      <c r="F28" s="191">
        <v>0</v>
      </c>
    </row>
    <row r="29" spans="1:6" s="85" customFormat="1" ht="20.25">
      <c r="A29" s="356">
        <v>25</v>
      </c>
      <c r="B29" s="188"/>
      <c r="C29" s="189" t="s">
        <v>37</v>
      </c>
      <c r="D29" s="190">
        <v>5192</v>
      </c>
      <c r="E29" s="190">
        <v>7565</v>
      </c>
      <c r="F29" s="190">
        <v>4353</v>
      </c>
    </row>
    <row r="30" spans="1:6" ht="20.25">
      <c r="A30" s="183">
        <v>26</v>
      </c>
      <c r="B30" s="191" t="s">
        <v>215</v>
      </c>
      <c r="C30" s="193" t="s">
        <v>38</v>
      </c>
      <c r="D30" s="191">
        <v>4780</v>
      </c>
      <c r="E30" s="191">
        <v>4780</v>
      </c>
      <c r="F30" s="191">
        <v>1904</v>
      </c>
    </row>
    <row r="31" spans="1:6" ht="20.25">
      <c r="A31" s="183">
        <v>27</v>
      </c>
      <c r="B31" s="191" t="s">
        <v>216</v>
      </c>
      <c r="C31" s="193" t="s">
        <v>39</v>
      </c>
      <c r="D31" s="191">
        <v>212</v>
      </c>
      <c r="E31" s="191">
        <v>212</v>
      </c>
      <c r="F31" s="191">
        <v>76</v>
      </c>
    </row>
    <row r="32" spans="1:6" ht="20.25">
      <c r="A32" s="183">
        <v>28</v>
      </c>
      <c r="B32" s="191" t="s">
        <v>217</v>
      </c>
      <c r="C32" s="192" t="s">
        <v>40</v>
      </c>
      <c r="D32" s="191">
        <v>0</v>
      </c>
      <c r="E32" s="191">
        <v>0</v>
      </c>
      <c r="F32" s="191">
        <v>0</v>
      </c>
    </row>
    <row r="33" spans="1:6" ht="20.25">
      <c r="A33" s="183">
        <v>29</v>
      </c>
      <c r="B33" s="191" t="s">
        <v>218</v>
      </c>
      <c r="C33" s="192" t="s">
        <v>41</v>
      </c>
      <c r="D33" s="191">
        <v>200</v>
      </c>
      <c r="E33" s="191">
        <v>2573</v>
      </c>
      <c r="F33" s="191">
        <v>2373</v>
      </c>
    </row>
    <row r="34" spans="1:6" ht="20.25">
      <c r="A34" s="183">
        <v>30</v>
      </c>
      <c r="B34" s="191" t="s">
        <v>219</v>
      </c>
      <c r="C34" s="192" t="s">
        <v>42</v>
      </c>
      <c r="D34" s="191"/>
      <c r="E34" s="191"/>
      <c r="F34" s="191"/>
    </row>
    <row r="35" spans="1:6" s="85" customFormat="1" ht="20.25">
      <c r="A35" s="356">
        <v>31</v>
      </c>
      <c r="B35" s="188"/>
      <c r="C35" s="189" t="s">
        <v>43</v>
      </c>
      <c r="D35" s="190"/>
      <c r="E35" s="190"/>
      <c r="F35" s="190"/>
    </row>
    <row r="36" spans="1:6" ht="20.25">
      <c r="A36" s="183">
        <v>32</v>
      </c>
      <c r="B36" s="191" t="s">
        <v>220</v>
      </c>
      <c r="C36" s="192" t="s">
        <v>44</v>
      </c>
      <c r="D36" s="191"/>
      <c r="E36" s="191"/>
      <c r="F36" s="191"/>
    </row>
    <row r="37" spans="1:6" ht="20.25">
      <c r="A37" s="183">
        <v>33</v>
      </c>
      <c r="B37" s="191" t="s">
        <v>221</v>
      </c>
      <c r="C37" s="192" t="s">
        <v>45</v>
      </c>
      <c r="D37" s="191"/>
      <c r="E37" s="191"/>
      <c r="F37" s="191"/>
    </row>
    <row r="38" spans="1:6" ht="20.25">
      <c r="A38" s="183">
        <v>34</v>
      </c>
      <c r="B38" s="191" t="s">
        <v>222</v>
      </c>
      <c r="C38" s="192" t="s">
        <v>46</v>
      </c>
      <c r="D38" s="191"/>
      <c r="E38" s="191"/>
      <c r="F38" s="191"/>
    </row>
    <row r="39" spans="1:8" s="86" customFormat="1" ht="20.25">
      <c r="A39" s="184">
        <v>35</v>
      </c>
      <c r="B39" s="194" t="s">
        <v>223</v>
      </c>
      <c r="C39" s="195" t="s">
        <v>47</v>
      </c>
      <c r="D39" s="194"/>
      <c r="E39" s="194"/>
      <c r="F39" s="194"/>
      <c r="H39" s="87"/>
    </row>
    <row r="40" spans="1:6" ht="20.25">
      <c r="A40" s="183"/>
      <c r="B40" s="196"/>
      <c r="C40" s="192"/>
      <c r="D40" s="191"/>
      <c r="E40" s="191"/>
      <c r="F40" s="191"/>
    </row>
    <row r="41" spans="1:7" s="90" customFormat="1" ht="20.25">
      <c r="A41" s="153">
        <v>36</v>
      </c>
      <c r="B41" s="197"/>
      <c r="C41" s="198" t="s">
        <v>53</v>
      </c>
      <c r="D41" s="199">
        <v>22412</v>
      </c>
      <c r="E41" s="199">
        <v>24820</v>
      </c>
      <c r="F41" s="199">
        <v>11913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view="pageBreakPreview" zoomScale="30" zoomScaleSheetLayoutView="30" zoomScalePageLayoutView="0" workbookViewId="0" topLeftCell="A1">
      <selection activeCell="F89" sqref="F89"/>
    </sheetView>
  </sheetViews>
  <sheetFormatPr defaultColWidth="9.00390625" defaultRowHeight="12.75"/>
  <cols>
    <col min="1" max="3" width="36.875" style="65" customWidth="1"/>
    <col min="4" max="4" width="86.625" style="65" bestFit="1" customWidth="1"/>
    <col min="5" max="5" width="12.25390625" style="65" customWidth="1"/>
    <col min="6" max="6" width="14.00390625" style="65" bestFit="1" customWidth="1"/>
    <col min="7" max="7" width="13.875" style="65" customWidth="1"/>
    <col min="8" max="8" width="16.625" style="65" bestFit="1" customWidth="1"/>
    <col min="9" max="9" width="14.00390625" style="65" bestFit="1" customWidth="1"/>
    <col min="10" max="10" width="16.625" style="65" bestFit="1" customWidth="1"/>
    <col min="11" max="11" width="9.375" style="65" bestFit="1" customWidth="1"/>
    <col min="12" max="12" width="12.00390625" style="65" customWidth="1"/>
    <col min="13" max="13" width="9.25390625" style="65" bestFit="1" customWidth="1"/>
    <col min="14" max="14" width="16.875" style="65" bestFit="1" customWidth="1"/>
    <col min="15" max="16384" width="9.125" style="65" customWidth="1"/>
  </cols>
  <sheetData>
    <row r="1" spans="1:14" s="68" customFormat="1" ht="89.25" customHeight="1">
      <c r="A1" s="529" t="s">
        <v>541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1"/>
    </row>
    <row r="2" spans="1:14" ht="27.75">
      <c r="A2" s="532" t="s">
        <v>542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4"/>
    </row>
    <row r="3" spans="1:14" ht="27.75">
      <c r="A3" s="535" t="s">
        <v>186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7"/>
    </row>
    <row r="4" spans="1:14" ht="39" customHeight="1">
      <c r="A4" s="501" t="s">
        <v>248</v>
      </c>
      <c r="B4" s="350"/>
      <c r="C4" s="144" t="s">
        <v>249</v>
      </c>
      <c r="D4" s="144" t="s">
        <v>251</v>
      </c>
      <c r="E4" s="144" t="s">
        <v>250</v>
      </c>
      <c r="F4" s="144" t="s">
        <v>252</v>
      </c>
      <c r="G4" s="144" t="s">
        <v>253</v>
      </c>
      <c r="H4" s="144" t="s">
        <v>254</v>
      </c>
      <c r="I4" s="144" t="s">
        <v>255</v>
      </c>
      <c r="J4" s="144" t="s">
        <v>256</v>
      </c>
      <c r="K4" s="144" t="s">
        <v>257</v>
      </c>
      <c r="L4" s="144" t="s">
        <v>258</v>
      </c>
      <c r="M4" s="144" t="s">
        <v>259</v>
      </c>
      <c r="N4" s="144" t="s">
        <v>285</v>
      </c>
    </row>
    <row r="5" spans="1:14" s="71" customFormat="1" ht="206.25" customHeight="1">
      <c r="A5" s="501"/>
      <c r="B5" s="350"/>
      <c r="C5" s="157" t="s">
        <v>314</v>
      </c>
      <c r="D5" s="157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4" ht="60" customHeight="1">
      <c r="A6" s="205">
        <v>1</v>
      </c>
      <c r="B6" s="205"/>
      <c r="C6" s="205">
        <v>873011</v>
      </c>
      <c r="D6" s="206" t="s">
        <v>274</v>
      </c>
      <c r="E6" s="207"/>
      <c r="F6" s="207">
        <v>670</v>
      </c>
      <c r="G6" s="207"/>
      <c r="H6" s="207">
        <v>10679</v>
      </c>
      <c r="I6" s="207">
        <v>2883</v>
      </c>
      <c r="J6" s="207">
        <v>8839</v>
      </c>
      <c r="K6" s="206"/>
      <c r="L6" s="207"/>
      <c r="M6" s="207"/>
      <c r="N6" s="208">
        <f>SUM(E6:M6)</f>
        <v>23071</v>
      </c>
    </row>
    <row r="7" spans="1:18" ht="60" customHeight="1">
      <c r="A7" s="205">
        <v>2</v>
      </c>
      <c r="B7" s="205"/>
      <c r="C7" s="205">
        <v>881011</v>
      </c>
      <c r="D7" s="206" t="s">
        <v>275</v>
      </c>
      <c r="E7" s="207"/>
      <c r="F7" s="206"/>
      <c r="G7" s="206"/>
      <c r="H7" s="207">
        <v>3163</v>
      </c>
      <c r="I7" s="206">
        <v>854</v>
      </c>
      <c r="J7" s="206">
        <v>433</v>
      </c>
      <c r="K7" s="206"/>
      <c r="L7" s="207"/>
      <c r="M7" s="207"/>
      <c r="N7" s="208">
        <f>SUM(E7:M7)</f>
        <v>4450</v>
      </c>
      <c r="O7" s="70"/>
      <c r="P7" s="70"/>
      <c r="Q7" s="70"/>
      <c r="R7" s="70"/>
    </row>
    <row r="8" spans="1:18" ht="60" customHeight="1">
      <c r="A8" s="205">
        <v>3</v>
      </c>
      <c r="B8" s="205"/>
      <c r="C8" s="205">
        <v>889921</v>
      </c>
      <c r="D8" s="206" t="s">
        <v>276</v>
      </c>
      <c r="E8" s="207"/>
      <c r="F8" s="207"/>
      <c r="G8" s="207"/>
      <c r="H8" s="207">
        <v>2280</v>
      </c>
      <c r="I8" s="206">
        <v>616</v>
      </c>
      <c r="J8" s="206">
        <v>7995</v>
      </c>
      <c r="K8" s="206"/>
      <c r="L8" s="207"/>
      <c r="M8" s="207"/>
      <c r="N8" s="208">
        <f>SUM(E8:M8)</f>
        <v>10891</v>
      </c>
      <c r="O8" s="70"/>
      <c r="P8" s="70"/>
      <c r="Q8" s="70"/>
      <c r="R8" s="70"/>
    </row>
    <row r="9" spans="1:18" ht="60" customHeight="1">
      <c r="A9" s="205">
        <v>4</v>
      </c>
      <c r="B9" s="205"/>
      <c r="C9" s="205">
        <v>910123</v>
      </c>
      <c r="D9" s="206" t="s">
        <v>543</v>
      </c>
      <c r="E9" s="207"/>
      <c r="F9" s="207"/>
      <c r="G9" s="207"/>
      <c r="H9" s="207">
        <v>1735</v>
      </c>
      <c r="I9" s="206">
        <v>469</v>
      </c>
      <c r="J9" s="206">
        <v>792</v>
      </c>
      <c r="K9" s="206"/>
      <c r="L9" s="207"/>
      <c r="M9" s="207"/>
      <c r="N9" s="208">
        <f>SUM(E9:M9)</f>
        <v>2996</v>
      </c>
      <c r="O9" s="70"/>
      <c r="P9" s="70"/>
      <c r="Q9" s="70"/>
      <c r="R9" s="70"/>
    </row>
    <row r="10" spans="1:18" ht="60" customHeight="1">
      <c r="A10" s="205">
        <v>5</v>
      </c>
      <c r="B10" s="205"/>
      <c r="C10" s="205">
        <v>873013</v>
      </c>
      <c r="D10" s="206" t="s">
        <v>544</v>
      </c>
      <c r="E10" s="207"/>
      <c r="F10" s="207">
        <v>330</v>
      </c>
      <c r="G10" s="207"/>
      <c r="H10" s="207">
        <v>5259</v>
      </c>
      <c r="I10" s="207">
        <v>1420</v>
      </c>
      <c r="J10" s="207">
        <v>4353</v>
      </c>
      <c r="K10" s="207"/>
      <c r="L10" s="207"/>
      <c r="M10" s="207"/>
      <c r="N10" s="208">
        <f>SUM(E10:M10)</f>
        <v>11362</v>
      </c>
      <c r="O10" s="70"/>
      <c r="P10" s="70"/>
      <c r="Q10" s="70"/>
      <c r="R10" s="70"/>
    </row>
    <row r="11" spans="1:14" s="72" customFormat="1" ht="60" customHeight="1">
      <c r="A11" s="209" t="s">
        <v>188</v>
      </c>
      <c r="B11" s="209"/>
      <c r="C11" s="210"/>
      <c r="D11" s="210"/>
      <c r="E11" s="208">
        <f aca="true" t="shared" si="0" ref="E11:M11">SUM(E6:E10)</f>
        <v>0</v>
      </c>
      <c r="F11" s="208">
        <f t="shared" si="0"/>
        <v>1000</v>
      </c>
      <c r="G11" s="208">
        <f t="shared" si="0"/>
        <v>0</v>
      </c>
      <c r="H11" s="208">
        <f>SUM(H6:H10)</f>
        <v>23116</v>
      </c>
      <c r="I11" s="208">
        <f t="shared" si="0"/>
        <v>6242</v>
      </c>
      <c r="J11" s="208">
        <f t="shared" si="0"/>
        <v>22412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>SUM(N6:N10)</f>
        <v>52770</v>
      </c>
    </row>
    <row r="14" ht="12.75">
      <c r="J14" s="73"/>
    </row>
    <row r="15" spans="1:14" ht="33">
      <c r="A15" s="529" t="s">
        <v>541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1"/>
    </row>
    <row r="16" spans="1:14" ht="27.75">
      <c r="A16" s="532" t="s">
        <v>542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4"/>
    </row>
    <row r="17" spans="1:14" ht="27.75">
      <c r="A17" s="535" t="s">
        <v>186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7"/>
    </row>
    <row r="18" spans="1:14" ht="25.5">
      <c r="A18" s="501" t="s">
        <v>248</v>
      </c>
      <c r="B18" s="354"/>
      <c r="C18" s="298" t="s">
        <v>249</v>
      </c>
      <c r="D18" s="298" t="s">
        <v>251</v>
      </c>
      <c r="E18" s="298" t="s">
        <v>250</v>
      </c>
      <c r="F18" s="298" t="s">
        <v>252</v>
      </c>
      <c r="G18" s="298" t="s">
        <v>253</v>
      </c>
      <c r="H18" s="298" t="s">
        <v>254</v>
      </c>
      <c r="I18" s="298" t="s">
        <v>255</v>
      </c>
      <c r="J18" s="298" t="s">
        <v>256</v>
      </c>
      <c r="K18" s="298" t="s">
        <v>257</v>
      </c>
      <c r="L18" s="298" t="s">
        <v>258</v>
      </c>
      <c r="M18" s="298" t="s">
        <v>259</v>
      </c>
      <c r="N18" s="298" t="s">
        <v>285</v>
      </c>
    </row>
    <row r="19" spans="1:14" ht="315.75">
      <c r="A19" s="501"/>
      <c r="B19" s="354"/>
      <c r="C19" s="354" t="s">
        <v>314</v>
      </c>
      <c r="D19" s="354" t="s">
        <v>191</v>
      </c>
      <c r="E19" s="158" t="s">
        <v>83</v>
      </c>
      <c r="F19" s="158" t="s">
        <v>187</v>
      </c>
      <c r="G19" s="158" t="s">
        <v>189</v>
      </c>
      <c r="H19" s="158" t="s">
        <v>2</v>
      </c>
      <c r="I19" s="158" t="s">
        <v>437</v>
      </c>
      <c r="J19" s="158" t="s">
        <v>136</v>
      </c>
      <c r="K19" s="158" t="s">
        <v>438</v>
      </c>
      <c r="L19" s="158" t="s">
        <v>190</v>
      </c>
      <c r="M19" s="158" t="s">
        <v>50</v>
      </c>
      <c r="N19" s="158" t="s">
        <v>101</v>
      </c>
    </row>
    <row r="20" spans="1:14" ht="33">
      <c r="A20" s="205">
        <v>1</v>
      </c>
      <c r="B20" s="205"/>
      <c r="C20" s="205">
        <v>873011</v>
      </c>
      <c r="D20" s="206" t="s">
        <v>274</v>
      </c>
      <c r="E20" s="207"/>
      <c r="F20" s="207">
        <v>670</v>
      </c>
      <c r="G20" s="207"/>
      <c r="H20" s="207">
        <v>10679</v>
      </c>
      <c r="I20" s="207">
        <v>2883</v>
      </c>
      <c r="J20" s="207">
        <v>8839</v>
      </c>
      <c r="K20" s="206"/>
      <c r="L20" s="207"/>
      <c r="M20" s="207"/>
      <c r="N20" s="208">
        <f>SUM(E20:M20)</f>
        <v>23071</v>
      </c>
    </row>
    <row r="21" spans="1:14" ht="33">
      <c r="A21" s="205">
        <v>2</v>
      </c>
      <c r="B21" s="205"/>
      <c r="C21" s="205">
        <v>881011</v>
      </c>
      <c r="D21" s="206" t="s">
        <v>275</v>
      </c>
      <c r="E21" s="207"/>
      <c r="F21" s="206"/>
      <c r="G21" s="206"/>
      <c r="H21" s="207">
        <v>3163</v>
      </c>
      <c r="I21" s="206">
        <v>854</v>
      </c>
      <c r="J21" s="206">
        <v>433</v>
      </c>
      <c r="K21" s="206"/>
      <c r="L21" s="207"/>
      <c r="M21" s="207"/>
      <c r="N21" s="208">
        <f>SUM(E21:M21)</f>
        <v>4450</v>
      </c>
    </row>
    <row r="22" spans="1:14" ht="33">
      <c r="A22" s="205">
        <v>3</v>
      </c>
      <c r="B22" s="205"/>
      <c r="C22" s="205">
        <v>889921</v>
      </c>
      <c r="D22" s="206" t="s">
        <v>276</v>
      </c>
      <c r="E22" s="207"/>
      <c r="F22" s="207"/>
      <c r="G22" s="207"/>
      <c r="H22" s="207">
        <v>2280</v>
      </c>
      <c r="I22" s="206">
        <v>616</v>
      </c>
      <c r="J22" s="206">
        <v>7995</v>
      </c>
      <c r="K22" s="206"/>
      <c r="L22" s="207"/>
      <c r="M22" s="207"/>
      <c r="N22" s="208">
        <f>SUM(E22:M22)</f>
        <v>10891</v>
      </c>
    </row>
    <row r="23" spans="1:14" ht="33">
      <c r="A23" s="205">
        <v>4</v>
      </c>
      <c r="B23" s="205"/>
      <c r="C23" s="205">
        <v>910123</v>
      </c>
      <c r="D23" s="206" t="s">
        <v>543</v>
      </c>
      <c r="E23" s="207"/>
      <c r="F23" s="207"/>
      <c r="G23" s="207"/>
      <c r="H23" s="207">
        <v>1735</v>
      </c>
      <c r="I23" s="206">
        <v>469</v>
      </c>
      <c r="J23" s="206">
        <v>792</v>
      </c>
      <c r="K23" s="206"/>
      <c r="L23" s="207"/>
      <c r="M23" s="207"/>
      <c r="N23" s="208">
        <f>SUM(E23:M23)</f>
        <v>2996</v>
      </c>
    </row>
    <row r="24" spans="1:14" ht="33">
      <c r="A24" s="205">
        <v>5</v>
      </c>
      <c r="B24" s="205"/>
      <c r="C24" s="205">
        <v>873013</v>
      </c>
      <c r="D24" s="206" t="s">
        <v>544</v>
      </c>
      <c r="E24" s="207"/>
      <c r="F24" s="207">
        <v>330</v>
      </c>
      <c r="G24" s="207"/>
      <c r="H24" s="207">
        <v>5259</v>
      </c>
      <c r="I24" s="207">
        <v>1420</v>
      </c>
      <c r="J24" s="207">
        <v>4353</v>
      </c>
      <c r="K24" s="207"/>
      <c r="L24" s="207"/>
      <c r="M24" s="207"/>
      <c r="N24" s="208">
        <f>SUM(E24:M24)</f>
        <v>11362</v>
      </c>
    </row>
    <row r="25" spans="1:14" ht="33">
      <c r="A25" s="209" t="s">
        <v>188</v>
      </c>
      <c r="B25" s="209"/>
      <c r="C25" s="210"/>
      <c r="D25" s="210"/>
      <c r="E25" s="208">
        <f aca="true" t="shared" si="1" ref="E25:N25">SUM(E20:E24)</f>
        <v>0</v>
      </c>
      <c r="F25" s="208">
        <f t="shared" si="1"/>
        <v>1000</v>
      </c>
      <c r="G25" s="208">
        <f t="shared" si="1"/>
        <v>0</v>
      </c>
      <c r="H25" s="208">
        <f t="shared" si="1"/>
        <v>23116</v>
      </c>
      <c r="I25" s="208">
        <f t="shared" si="1"/>
        <v>6242</v>
      </c>
      <c r="J25" s="208">
        <f t="shared" si="1"/>
        <v>22412</v>
      </c>
      <c r="K25" s="208">
        <f t="shared" si="1"/>
        <v>0</v>
      </c>
      <c r="L25" s="208">
        <f t="shared" si="1"/>
        <v>0</v>
      </c>
      <c r="M25" s="208">
        <f t="shared" si="1"/>
        <v>0</v>
      </c>
      <c r="N25" s="208">
        <f t="shared" si="1"/>
        <v>52770</v>
      </c>
    </row>
    <row r="30" spans="1:14" ht="33">
      <c r="A30" s="529" t="s">
        <v>541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1"/>
    </row>
    <row r="31" spans="1:14" ht="27.75">
      <c r="A31" s="532" t="s">
        <v>542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4"/>
    </row>
    <row r="32" spans="1:14" ht="27.75">
      <c r="A32" s="535" t="s">
        <v>186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7"/>
    </row>
    <row r="33" spans="1:14" ht="25.5">
      <c r="A33" s="501" t="s">
        <v>248</v>
      </c>
      <c r="B33" s="354"/>
      <c r="C33" s="298" t="s">
        <v>249</v>
      </c>
      <c r="D33" s="298" t="s">
        <v>251</v>
      </c>
      <c r="E33" s="298" t="s">
        <v>250</v>
      </c>
      <c r="F33" s="298" t="s">
        <v>252</v>
      </c>
      <c r="G33" s="298" t="s">
        <v>253</v>
      </c>
      <c r="H33" s="298" t="s">
        <v>254</v>
      </c>
      <c r="I33" s="298" t="s">
        <v>255</v>
      </c>
      <c r="J33" s="298" t="s">
        <v>256</v>
      </c>
      <c r="K33" s="298" t="s">
        <v>257</v>
      </c>
      <c r="L33" s="298" t="s">
        <v>258</v>
      </c>
      <c r="M33" s="298" t="s">
        <v>259</v>
      </c>
      <c r="N33" s="298" t="s">
        <v>285</v>
      </c>
    </row>
    <row r="34" spans="1:14" ht="315.75">
      <c r="A34" s="501"/>
      <c r="B34" s="354"/>
      <c r="C34" s="354" t="s">
        <v>314</v>
      </c>
      <c r="D34" s="354" t="s">
        <v>191</v>
      </c>
      <c r="E34" s="158" t="s">
        <v>83</v>
      </c>
      <c r="F34" s="158" t="s">
        <v>187</v>
      </c>
      <c r="G34" s="158" t="s">
        <v>189</v>
      </c>
      <c r="H34" s="158" t="s">
        <v>2</v>
      </c>
      <c r="I34" s="158" t="s">
        <v>437</v>
      </c>
      <c r="J34" s="158" t="s">
        <v>136</v>
      </c>
      <c r="K34" s="158" t="s">
        <v>438</v>
      </c>
      <c r="L34" s="158" t="s">
        <v>190</v>
      </c>
      <c r="M34" s="158" t="s">
        <v>50</v>
      </c>
      <c r="N34" s="158" t="s">
        <v>101</v>
      </c>
    </row>
    <row r="35" spans="1:14" ht="33">
      <c r="A35" s="205">
        <v>1</v>
      </c>
      <c r="B35" s="205"/>
      <c r="C35" s="205">
        <v>873011</v>
      </c>
      <c r="D35" s="206" t="s">
        <v>274</v>
      </c>
      <c r="E35" s="207"/>
      <c r="F35" s="207">
        <v>670</v>
      </c>
      <c r="G35" s="207"/>
      <c r="H35" s="207">
        <v>10679</v>
      </c>
      <c r="I35" s="207">
        <v>2883</v>
      </c>
      <c r="J35" s="207">
        <v>8839</v>
      </c>
      <c r="K35" s="206"/>
      <c r="L35" s="207"/>
      <c r="M35" s="207"/>
      <c r="N35" s="208">
        <f>SUM(E35:M35)</f>
        <v>23071</v>
      </c>
    </row>
    <row r="36" spans="1:14" ht="33">
      <c r="A36" s="205">
        <v>2</v>
      </c>
      <c r="B36" s="205"/>
      <c r="C36" s="205">
        <v>881011</v>
      </c>
      <c r="D36" s="206" t="s">
        <v>275</v>
      </c>
      <c r="E36" s="207"/>
      <c r="F36" s="206"/>
      <c r="G36" s="206"/>
      <c r="H36" s="207">
        <v>3163</v>
      </c>
      <c r="I36" s="206">
        <v>854</v>
      </c>
      <c r="J36" s="206">
        <v>433</v>
      </c>
      <c r="K36" s="206"/>
      <c r="L36" s="207"/>
      <c r="M36" s="207"/>
      <c r="N36" s="208">
        <f>SUM(E36:M36)</f>
        <v>4450</v>
      </c>
    </row>
    <row r="37" spans="1:14" ht="33">
      <c r="A37" s="205">
        <v>3</v>
      </c>
      <c r="B37" s="205"/>
      <c r="C37" s="205">
        <v>889921</v>
      </c>
      <c r="D37" s="206" t="s">
        <v>276</v>
      </c>
      <c r="E37" s="207"/>
      <c r="F37" s="207"/>
      <c r="G37" s="207"/>
      <c r="H37" s="207">
        <v>2280</v>
      </c>
      <c r="I37" s="206">
        <v>616</v>
      </c>
      <c r="J37" s="206">
        <v>7995</v>
      </c>
      <c r="K37" s="206"/>
      <c r="L37" s="207"/>
      <c r="M37" s="207"/>
      <c r="N37" s="208">
        <f>SUM(E37:M37)</f>
        <v>10891</v>
      </c>
    </row>
    <row r="38" spans="1:14" ht="33">
      <c r="A38" s="205">
        <v>4</v>
      </c>
      <c r="B38" s="205"/>
      <c r="C38" s="205">
        <v>910123</v>
      </c>
      <c r="D38" s="206" t="s">
        <v>543</v>
      </c>
      <c r="E38" s="207"/>
      <c r="F38" s="207"/>
      <c r="G38" s="207"/>
      <c r="H38" s="207">
        <v>1735</v>
      </c>
      <c r="I38" s="206">
        <v>469</v>
      </c>
      <c r="J38" s="206">
        <v>792</v>
      </c>
      <c r="K38" s="206"/>
      <c r="L38" s="207"/>
      <c r="M38" s="207"/>
      <c r="N38" s="208">
        <f>SUM(E38:M38)</f>
        <v>2996</v>
      </c>
    </row>
    <row r="39" spans="1:14" ht="33">
      <c r="A39" s="205">
        <v>5</v>
      </c>
      <c r="B39" s="205"/>
      <c r="C39" s="205">
        <v>873013</v>
      </c>
      <c r="D39" s="206" t="s">
        <v>544</v>
      </c>
      <c r="E39" s="207"/>
      <c r="F39" s="207">
        <v>330</v>
      </c>
      <c r="G39" s="207"/>
      <c r="H39" s="207">
        <v>5259</v>
      </c>
      <c r="I39" s="207">
        <v>1420</v>
      </c>
      <c r="J39" s="207">
        <v>4353</v>
      </c>
      <c r="K39" s="207"/>
      <c r="L39" s="207"/>
      <c r="M39" s="207"/>
      <c r="N39" s="208">
        <f>SUM(E39:M39)</f>
        <v>11362</v>
      </c>
    </row>
    <row r="40" spans="1:14" ht="33">
      <c r="A40" s="209" t="s">
        <v>188</v>
      </c>
      <c r="B40" s="209"/>
      <c r="C40" s="210"/>
      <c r="D40" s="210"/>
      <c r="E40" s="208">
        <f aca="true" t="shared" si="2" ref="E40:N40">SUM(E35:E39)</f>
        <v>0</v>
      </c>
      <c r="F40" s="208">
        <f t="shared" si="2"/>
        <v>1000</v>
      </c>
      <c r="G40" s="208">
        <f t="shared" si="2"/>
        <v>0</v>
      </c>
      <c r="H40" s="208">
        <f t="shared" si="2"/>
        <v>23116</v>
      </c>
      <c r="I40" s="208">
        <f t="shared" si="2"/>
        <v>6242</v>
      </c>
      <c r="J40" s="208">
        <f t="shared" si="2"/>
        <v>22412</v>
      </c>
      <c r="K40" s="208">
        <f t="shared" si="2"/>
        <v>0</v>
      </c>
      <c r="L40" s="208">
        <f t="shared" si="2"/>
        <v>0</v>
      </c>
      <c r="M40" s="208">
        <f t="shared" si="2"/>
        <v>0</v>
      </c>
      <c r="N40" s="208">
        <f t="shared" si="2"/>
        <v>52770</v>
      </c>
    </row>
  </sheetData>
  <sheetProtection/>
  <mergeCells count="12">
    <mergeCell ref="A17:N17"/>
    <mergeCell ref="A18:A19"/>
    <mergeCell ref="A30:N30"/>
    <mergeCell ref="A31:N31"/>
    <mergeCell ref="A32:N32"/>
    <mergeCell ref="A33:A34"/>
    <mergeCell ref="A1:N1"/>
    <mergeCell ref="A2:N2"/>
    <mergeCell ref="A3:N3"/>
    <mergeCell ref="A4:A5"/>
    <mergeCell ref="A15:N15"/>
    <mergeCell ref="A16:N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view="pageBreakPreview" zoomScale="30" zoomScaleSheetLayoutView="30" zoomScalePageLayoutView="0" workbookViewId="0" topLeftCell="A11">
      <selection activeCell="F89" sqref="F89"/>
    </sheetView>
  </sheetViews>
  <sheetFormatPr defaultColWidth="9.00390625" defaultRowHeight="12.75"/>
  <cols>
    <col min="1" max="3" width="36.875" style="65" customWidth="1"/>
    <col min="4" max="4" width="86.625" style="65" bestFit="1" customWidth="1"/>
    <col min="5" max="5" width="12.25390625" style="65" customWidth="1"/>
    <col min="6" max="6" width="14.00390625" style="65" bestFit="1" customWidth="1"/>
    <col min="7" max="7" width="13.875" style="65" customWidth="1"/>
    <col min="8" max="8" width="16.625" style="65" bestFit="1" customWidth="1"/>
    <col min="9" max="9" width="14.00390625" style="65" bestFit="1" customWidth="1"/>
    <col min="10" max="10" width="16.625" style="65" bestFit="1" customWidth="1"/>
    <col min="11" max="11" width="9.375" style="65" bestFit="1" customWidth="1"/>
    <col min="12" max="12" width="12.00390625" style="65" customWidth="1"/>
    <col min="13" max="13" width="9.25390625" style="65" bestFit="1" customWidth="1"/>
    <col min="14" max="14" width="16.875" style="65" bestFit="1" customWidth="1"/>
    <col min="15" max="16384" width="9.125" style="65" customWidth="1"/>
  </cols>
  <sheetData>
    <row r="1" spans="1:14" s="68" customFormat="1" ht="89.25" customHeight="1">
      <c r="A1" s="529" t="s">
        <v>541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1"/>
    </row>
    <row r="2" spans="1:14" ht="27.75">
      <c r="A2" s="532" t="s">
        <v>542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4"/>
    </row>
    <row r="3" spans="1:14" ht="27.75">
      <c r="A3" s="535" t="s">
        <v>186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7"/>
    </row>
    <row r="4" spans="1:14" ht="39" customHeight="1">
      <c r="A4" s="501" t="s">
        <v>248</v>
      </c>
      <c r="B4" s="354"/>
      <c r="C4" s="298" t="s">
        <v>249</v>
      </c>
      <c r="D4" s="298" t="s">
        <v>251</v>
      </c>
      <c r="E4" s="298" t="s">
        <v>250</v>
      </c>
      <c r="F4" s="298" t="s">
        <v>252</v>
      </c>
      <c r="G4" s="298" t="s">
        <v>253</v>
      </c>
      <c r="H4" s="298" t="s">
        <v>254</v>
      </c>
      <c r="I4" s="298" t="s">
        <v>255</v>
      </c>
      <c r="J4" s="298" t="s">
        <v>256</v>
      </c>
      <c r="K4" s="298" t="s">
        <v>257</v>
      </c>
      <c r="L4" s="298" t="s">
        <v>258</v>
      </c>
      <c r="M4" s="298" t="s">
        <v>259</v>
      </c>
      <c r="N4" s="298" t="s">
        <v>285</v>
      </c>
    </row>
    <row r="5" spans="1:14" s="71" customFormat="1" ht="206.25" customHeight="1">
      <c r="A5" s="501"/>
      <c r="B5" s="354"/>
      <c r="C5" s="354" t="s">
        <v>314</v>
      </c>
      <c r="D5" s="354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4" ht="60" customHeight="1">
      <c r="A6" s="205">
        <v>1</v>
      </c>
      <c r="B6" s="205"/>
      <c r="C6" s="205">
        <v>873011</v>
      </c>
      <c r="D6" s="206" t="s">
        <v>274</v>
      </c>
      <c r="E6" s="207"/>
      <c r="F6" s="207">
        <v>670</v>
      </c>
      <c r="G6" s="207"/>
      <c r="H6" s="207">
        <v>10679</v>
      </c>
      <c r="I6" s="207">
        <v>2883</v>
      </c>
      <c r="J6" s="207">
        <v>8839</v>
      </c>
      <c r="K6" s="206"/>
      <c r="L6" s="207"/>
      <c r="M6" s="207"/>
      <c r="N6" s="208">
        <f>SUM(E6:M6)</f>
        <v>23071</v>
      </c>
    </row>
    <row r="7" spans="1:18" ht="60" customHeight="1">
      <c r="A7" s="205">
        <v>2</v>
      </c>
      <c r="B7" s="205"/>
      <c r="C7" s="205">
        <v>881011</v>
      </c>
      <c r="D7" s="206" t="s">
        <v>275</v>
      </c>
      <c r="E7" s="207"/>
      <c r="F7" s="206"/>
      <c r="G7" s="206"/>
      <c r="H7" s="207">
        <v>3163</v>
      </c>
      <c r="I7" s="206">
        <v>854</v>
      </c>
      <c r="J7" s="206">
        <v>433</v>
      </c>
      <c r="K7" s="206"/>
      <c r="L7" s="207"/>
      <c r="M7" s="207"/>
      <c r="N7" s="208">
        <f>SUM(E7:M7)</f>
        <v>4450</v>
      </c>
      <c r="O7" s="70"/>
      <c r="P7" s="70"/>
      <c r="Q7" s="70"/>
      <c r="R7" s="70"/>
    </row>
    <row r="8" spans="1:18" ht="60" customHeight="1">
      <c r="A8" s="205">
        <v>3</v>
      </c>
      <c r="B8" s="205"/>
      <c r="C8" s="205">
        <v>889921</v>
      </c>
      <c r="D8" s="206" t="s">
        <v>276</v>
      </c>
      <c r="E8" s="207"/>
      <c r="F8" s="207"/>
      <c r="G8" s="207"/>
      <c r="H8" s="207">
        <v>2280</v>
      </c>
      <c r="I8" s="206">
        <v>616</v>
      </c>
      <c r="J8" s="206">
        <v>7995</v>
      </c>
      <c r="K8" s="206"/>
      <c r="L8" s="207"/>
      <c r="M8" s="207"/>
      <c r="N8" s="208">
        <f>SUM(E8:M8)</f>
        <v>10891</v>
      </c>
      <c r="O8" s="70"/>
      <c r="P8" s="70"/>
      <c r="Q8" s="70"/>
      <c r="R8" s="70"/>
    </row>
    <row r="9" spans="1:18" ht="60" customHeight="1">
      <c r="A9" s="205">
        <v>4</v>
      </c>
      <c r="B9" s="205"/>
      <c r="C9" s="205">
        <v>910123</v>
      </c>
      <c r="D9" s="206" t="s">
        <v>543</v>
      </c>
      <c r="E9" s="207"/>
      <c r="F9" s="207"/>
      <c r="G9" s="207"/>
      <c r="H9" s="207">
        <v>1735</v>
      </c>
      <c r="I9" s="206">
        <v>469</v>
      </c>
      <c r="J9" s="206">
        <v>792</v>
      </c>
      <c r="K9" s="206"/>
      <c r="L9" s="207"/>
      <c r="M9" s="207"/>
      <c r="N9" s="208">
        <f>SUM(E9:M9)</f>
        <v>2996</v>
      </c>
      <c r="O9" s="70"/>
      <c r="P9" s="70"/>
      <c r="Q9" s="70"/>
      <c r="R9" s="70"/>
    </row>
    <row r="10" spans="1:18" ht="60" customHeight="1">
      <c r="A10" s="205">
        <v>5</v>
      </c>
      <c r="B10" s="205"/>
      <c r="C10" s="205">
        <v>873013</v>
      </c>
      <c r="D10" s="206" t="s">
        <v>544</v>
      </c>
      <c r="E10" s="207"/>
      <c r="F10" s="207">
        <v>330</v>
      </c>
      <c r="G10" s="207"/>
      <c r="H10" s="207">
        <v>5259</v>
      </c>
      <c r="I10" s="207">
        <v>1420</v>
      </c>
      <c r="J10" s="207">
        <v>4353</v>
      </c>
      <c r="K10" s="207"/>
      <c r="L10" s="207"/>
      <c r="M10" s="207"/>
      <c r="N10" s="208">
        <f>SUM(E10:M10)</f>
        <v>11362</v>
      </c>
      <c r="O10" s="70"/>
      <c r="P10" s="70"/>
      <c r="Q10" s="70"/>
      <c r="R10" s="70"/>
    </row>
    <row r="11" spans="1:14" s="72" customFormat="1" ht="60" customHeight="1">
      <c r="A11" s="209" t="s">
        <v>188</v>
      </c>
      <c r="B11" s="209"/>
      <c r="C11" s="210"/>
      <c r="D11" s="210"/>
      <c r="E11" s="208">
        <f aca="true" t="shared" si="0" ref="E11:M11">SUM(E6:E10)</f>
        <v>0</v>
      </c>
      <c r="F11" s="208">
        <f t="shared" si="0"/>
        <v>1000</v>
      </c>
      <c r="G11" s="208">
        <f t="shared" si="0"/>
        <v>0</v>
      </c>
      <c r="H11" s="208">
        <f>SUM(H6:H10)</f>
        <v>23116</v>
      </c>
      <c r="I11" s="208">
        <f t="shared" si="0"/>
        <v>6242</v>
      </c>
      <c r="J11" s="208">
        <f t="shared" si="0"/>
        <v>22412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>SUM(N6:N10)</f>
        <v>52770</v>
      </c>
    </row>
    <row r="14" ht="12.75">
      <c r="J14" s="73"/>
    </row>
    <row r="15" spans="1:14" ht="33">
      <c r="A15" s="529" t="s">
        <v>541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1"/>
    </row>
    <row r="16" spans="1:14" ht="27.75">
      <c r="A16" s="532" t="s">
        <v>542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4"/>
    </row>
    <row r="17" spans="1:14" ht="27.75">
      <c r="A17" s="535" t="s">
        <v>186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7"/>
    </row>
    <row r="18" spans="1:14" ht="25.5">
      <c r="A18" s="501" t="s">
        <v>248</v>
      </c>
      <c r="B18" s="354"/>
      <c r="C18" s="298" t="s">
        <v>249</v>
      </c>
      <c r="D18" s="298" t="s">
        <v>251</v>
      </c>
      <c r="E18" s="298" t="s">
        <v>250</v>
      </c>
      <c r="F18" s="298" t="s">
        <v>252</v>
      </c>
      <c r="G18" s="298" t="s">
        <v>253</v>
      </c>
      <c r="H18" s="298" t="s">
        <v>254</v>
      </c>
      <c r="I18" s="298" t="s">
        <v>255</v>
      </c>
      <c r="J18" s="298" t="s">
        <v>256</v>
      </c>
      <c r="K18" s="298" t="s">
        <v>257</v>
      </c>
      <c r="L18" s="298" t="s">
        <v>258</v>
      </c>
      <c r="M18" s="298" t="s">
        <v>259</v>
      </c>
      <c r="N18" s="298" t="s">
        <v>285</v>
      </c>
    </row>
    <row r="19" spans="1:14" ht="315.75">
      <c r="A19" s="501"/>
      <c r="B19" s="354"/>
      <c r="C19" s="354" t="s">
        <v>314</v>
      </c>
      <c r="D19" s="354" t="s">
        <v>191</v>
      </c>
      <c r="E19" s="158" t="s">
        <v>83</v>
      </c>
      <c r="F19" s="158" t="s">
        <v>187</v>
      </c>
      <c r="G19" s="158" t="s">
        <v>189</v>
      </c>
      <c r="H19" s="158" t="s">
        <v>2</v>
      </c>
      <c r="I19" s="158" t="s">
        <v>437</v>
      </c>
      <c r="J19" s="158" t="s">
        <v>136</v>
      </c>
      <c r="K19" s="158" t="s">
        <v>438</v>
      </c>
      <c r="L19" s="158" t="s">
        <v>190</v>
      </c>
      <c r="M19" s="158" t="s">
        <v>50</v>
      </c>
      <c r="N19" s="158" t="s">
        <v>101</v>
      </c>
    </row>
    <row r="20" spans="1:14" ht="33">
      <c r="A20" s="205">
        <v>1</v>
      </c>
      <c r="B20" s="205"/>
      <c r="C20" s="205">
        <v>873011</v>
      </c>
      <c r="D20" s="206" t="s">
        <v>274</v>
      </c>
      <c r="E20" s="207"/>
      <c r="F20" s="207">
        <v>670</v>
      </c>
      <c r="G20" s="207"/>
      <c r="H20" s="207">
        <v>10679</v>
      </c>
      <c r="I20" s="207">
        <v>2883</v>
      </c>
      <c r="J20" s="207">
        <v>8839</v>
      </c>
      <c r="K20" s="206"/>
      <c r="L20" s="207"/>
      <c r="M20" s="207"/>
      <c r="N20" s="208">
        <f>SUM(E20:M20)</f>
        <v>23071</v>
      </c>
    </row>
    <row r="21" spans="1:14" ht="33">
      <c r="A21" s="205">
        <v>2</v>
      </c>
      <c r="B21" s="205"/>
      <c r="C21" s="205">
        <v>881011</v>
      </c>
      <c r="D21" s="206" t="s">
        <v>275</v>
      </c>
      <c r="E21" s="207"/>
      <c r="F21" s="206"/>
      <c r="G21" s="206"/>
      <c r="H21" s="207">
        <v>3163</v>
      </c>
      <c r="I21" s="206">
        <v>854</v>
      </c>
      <c r="J21" s="206">
        <v>433</v>
      </c>
      <c r="K21" s="206"/>
      <c r="L21" s="207"/>
      <c r="M21" s="207"/>
      <c r="N21" s="208">
        <f>SUM(E21:M21)</f>
        <v>4450</v>
      </c>
    </row>
    <row r="22" spans="1:14" ht="33">
      <c r="A22" s="205">
        <v>3</v>
      </c>
      <c r="B22" s="205"/>
      <c r="C22" s="205">
        <v>889921</v>
      </c>
      <c r="D22" s="206" t="s">
        <v>276</v>
      </c>
      <c r="E22" s="207"/>
      <c r="F22" s="207"/>
      <c r="G22" s="207"/>
      <c r="H22" s="207">
        <v>2280</v>
      </c>
      <c r="I22" s="206">
        <v>616</v>
      </c>
      <c r="J22" s="206">
        <v>7995</v>
      </c>
      <c r="K22" s="206"/>
      <c r="L22" s="207"/>
      <c r="M22" s="207"/>
      <c r="N22" s="208">
        <f>SUM(E22:M22)</f>
        <v>10891</v>
      </c>
    </row>
    <row r="23" spans="1:14" ht="33">
      <c r="A23" s="205">
        <v>4</v>
      </c>
      <c r="B23" s="205"/>
      <c r="C23" s="205">
        <v>910123</v>
      </c>
      <c r="D23" s="206" t="s">
        <v>543</v>
      </c>
      <c r="E23" s="207"/>
      <c r="F23" s="207"/>
      <c r="G23" s="207"/>
      <c r="H23" s="207">
        <v>1735</v>
      </c>
      <c r="I23" s="206">
        <v>469</v>
      </c>
      <c r="J23" s="206">
        <v>792</v>
      </c>
      <c r="K23" s="206"/>
      <c r="L23" s="207"/>
      <c r="M23" s="207"/>
      <c r="N23" s="208">
        <f>SUM(E23:M23)</f>
        <v>2996</v>
      </c>
    </row>
    <row r="24" spans="1:14" ht="33">
      <c r="A24" s="205">
        <v>5</v>
      </c>
      <c r="B24" s="205"/>
      <c r="C24" s="205">
        <v>873013</v>
      </c>
      <c r="D24" s="206" t="s">
        <v>544</v>
      </c>
      <c r="E24" s="207"/>
      <c r="F24" s="207">
        <v>330</v>
      </c>
      <c r="G24" s="207"/>
      <c r="H24" s="207">
        <v>5259</v>
      </c>
      <c r="I24" s="207">
        <v>1420</v>
      </c>
      <c r="J24" s="207">
        <v>4353</v>
      </c>
      <c r="K24" s="207"/>
      <c r="L24" s="207"/>
      <c r="M24" s="207"/>
      <c r="N24" s="208">
        <f>SUM(E24:M24)</f>
        <v>11362</v>
      </c>
    </row>
    <row r="25" spans="1:14" ht="33">
      <c r="A25" s="209" t="s">
        <v>188</v>
      </c>
      <c r="B25" s="209"/>
      <c r="C25" s="210"/>
      <c r="D25" s="210"/>
      <c r="E25" s="208">
        <f aca="true" t="shared" si="1" ref="E25:N25">SUM(E20:E24)</f>
        <v>0</v>
      </c>
      <c r="F25" s="208">
        <f t="shared" si="1"/>
        <v>1000</v>
      </c>
      <c r="G25" s="208">
        <f t="shared" si="1"/>
        <v>0</v>
      </c>
      <c r="H25" s="208">
        <f t="shared" si="1"/>
        <v>23116</v>
      </c>
      <c r="I25" s="208">
        <f t="shared" si="1"/>
        <v>6242</v>
      </c>
      <c r="J25" s="208">
        <f t="shared" si="1"/>
        <v>22412</v>
      </c>
      <c r="K25" s="208">
        <f t="shared" si="1"/>
        <v>0</v>
      </c>
      <c r="L25" s="208">
        <f t="shared" si="1"/>
        <v>0</v>
      </c>
      <c r="M25" s="208">
        <f t="shared" si="1"/>
        <v>0</v>
      </c>
      <c r="N25" s="208">
        <f t="shared" si="1"/>
        <v>52770</v>
      </c>
    </row>
    <row r="30" spans="1:14" ht="33">
      <c r="A30" s="529" t="s">
        <v>541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1"/>
    </row>
    <row r="31" spans="1:14" ht="27.75">
      <c r="A31" s="532" t="s">
        <v>542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4"/>
    </row>
    <row r="32" spans="1:14" ht="27.75">
      <c r="A32" s="535" t="s">
        <v>186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7"/>
    </row>
    <row r="33" spans="1:14" ht="25.5">
      <c r="A33" s="501" t="s">
        <v>248</v>
      </c>
      <c r="B33" s="354"/>
      <c r="C33" s="298" t="s">
        <v>249</v>
      </c>
      <c r="D33" s="298" t="s">
        <v>251</v>
      </c>
      <c r="E33" s="298" t="s">
        <v>250</v>
      </c>
      <c r="F33" s="298" t="s">
        <v>252</v>
      </c>
      <c r="G33" s="298" t="s">
        <v>253</v>
      </c>
      <c r="H33" s="298" t="s">
        <v>254</v>
      </c>
      <c r="I33" s="298" t="s">
        <v>255</v>
      </c>
      <c r="J33" s="298" t="s">
        <v>256</v>
      </c>
      <c r="K33" s="298" t="s">
        <v>257</v>
      </c>
      <c r="L33" s="298" t="s">
        <v>258</v>
      </c>
      <c r="M33" s="298" t="s">
        <v>259</v>
      </c>
      <c r="N33" s="298" t="s">
        <v>285</v>
      </c>
    </row>
    <row r="34" spans="1:14" ht="315.75">
      <c r="A34" s="501"/>
      <c r="B34" s="354"/>
      <c r="C34" s="354" t="s">
        <v>314</v>
      </c>
      <c r="D34" s="354" t="s">
        <v>191</v>
      </c>
      <c r="E34" s="158" t="s">
        <v>83</v>
      </c>
      <c r="F34" s="158" t="s">
        <v>187</v>
      </c>
      <c r="G34" s="158" t="s">
        <v>189</v>
      </c>
      <c r="H34" s="158" t="s">
        <v>2</v>
      </c>
      <c r="I34" s="158" t="s">
        <v>437</v>
      </c>
      <c r="J34" s="158" t="s">
        <v>136</v>
      </c>
      <c r="K34" s="158" t="s">
        <v>438</v>
      </c>
      <c r="L34" s="158" t="s">
        <v>190</v>
      </c>
      <c r="M34" s="158" t="s">
        <v>50</v>
      </c>
      <c r="N34" s="158" t="s">
        <v>101</v>
      </c>
    </row>
    <row r="35" spans="1:14" ht="33">
      <c r="A35" s="205">
        <v>1</v>
      </c>
      <c r="B35" s="205"/>
      <c r="C35" s="205">
        <v>873011</v>
      </c>
      <c r="D35" s="206" t="s">
        <v>274</v>
      </c>
      <c r="E35" s="207"/>
      <c r="F35" s="207">
        <v>670</v>
      </c>
      <c r="G35" s="207"/>
      <c r="H35" s="207">
        <v>10679</v>
      </c>
      <c r="I35" s="207">
        <v>2883</v>
      </c>
      <c r="J35" s="207">
        <v>8839</v>
      </c>
      <c r="K35" s="206"/>
      <c r="L35" s="207"/>
      <c r="M35" s="207"/>
      <c r="N35" s="208">
        <f>SUM(E35:M35)</f>
        <v>23071</v>
      </c>
    </row>
    <row r="36" spans="1:14" ht="33">
      <c r="A36" s="205">
        <v>2</v>
      </c>
      <c r="B36" s="205"/>
      <c r="C36" s="205">
        <v>881011</v>
      </c>
      <c r="D36" s="206" t="s">
        <v>275</v>
      </c>
      <c r="E36" s="207"/>
      <c r="F36" s="206"/>
      <c r="G36" s="206"/>
      <c r="H36" s="207">
        <v>3163</v>
      </c>
      <c r="I36" s="206">
        <v>854</v>
      </c>
      <c r="J36" s="206">
        <v>433</v>
      </c>
      <c r="K36" s="206"/>
      <c r="L36" s="207"/>
      <c r="M36" s="207"/>
      <c r="N36" s="208">
        <f>SUM(E36:M36)</f>
        <v>4450</v>
      </c>
    </row>
    <row r="37" spans="1:14" ht="33">
      <c r="A37" s="205">
        <v>3</v>
      </c>
      <c r="B37" s="205"/>
      <c r="C37" s="205">
        <v>889921</v>
      </c>
      <c r="D37" s="206" t="s">
        <v>276</v>
      </c>
      <c r="E37" s="207"/>
      <c r="F37" s="207"/>
      <c r="G37" s="207"/>
      <c r="H37" s="207">
        <v>2280</v>
      </c>
      <c r="I37" s="206">
        <v>616</v>
      </c>
      <c r="J37" s="206">
        <v>7995</v>
      </c>
      <c r="K37" s="206"/>
      <c r="L37" s="207"/>
      <c r="M37" s="207"/>
      <c r="N37" s="208">
        <f>SUM(E37:M37)</f>
        <v>10891</v>
      </c>
    </row>
    <row r="38" spans="1:14" ht="33">
      <c r="A38" s="205">
        <v>4</v>
      </c>
      <c r="B38" s="205"/>
      <c r="C38" s="205">
        <v>910123</v>
      </c>
      <c r="D38" s="206" t="s">
        <v>543</v>
      </c>
      <c r="E38" s="207"/>
      <c r="F38" s="207"/>
      <c r="G38" s="207"/>
      <c r="H38" s="207">
        <v>1735</v>
      </c>
      <c r="I38" s="206">
        <v>469</v>
      </c>
      <c r="J38" s="206">
        <v>792</v>
      </c>
      <c r="K38" s="206"/>
      <c r="L38" s="207"/>
      <c r="M38" s="207"/>
      <c r="N38" s="208">
        <f>SUM(E38:M38)</f>
        <v>2996</v>
      </c>
    </row>
    <row r="39" spans="1:14" ht="33">
      <c r="A39" s="205">
        <v>5</v>
      </c>
      <c r="B39" s="205"/>
      <c r="C39" s="205">
        <v>873013</v>
      </c>
      <c r="D39" s="206" t="s">
        <v>544</v>
      </c>
      <c r="E39" s="207"/>
      <c r="F39" s="207">
        <v>330</v>
      </c>
      <c r="G39" s="207"/>
      <c r="H39" s="207">
        <v>5259</v>
      </c>
      <c r="I39" s="207">
        <v>1420</v>
      </c>
      <c r="J39" s="207">
        <v>4353</v>
      </c>
      <c r="K39" s="207"/>
      <c r="L39" s="207"/>
      <c r="M39" s="207"/>
      <c r="N39" s="208">
        <f>SUM(E39:M39)</f>
        <v>11362</v>
      </c>
    </row>
    <row r="40" spans="1:14" ht="33">
      <c r="A40" s="209" t="s">
        <v>188</v>
      </c>
      <c r="B40" s="209"/>
      <c r="C40" s="210"/>
      <c r="D40" s="210"/>
      <c r="E40" s="208">
        <f aca="true" t="shared" si="2" ref="E40:N40">SUM(E35:E39)</f>
        <v>0</v>
      </c>
      <c r="F40" s="208">
        <f t="shared" si="2"/>
        <v>1000</v>
      </c>
      <c r="G40" s="208">
        <f t="shared" si="2"/>
        <v>0</v>
      </c>
      <c r="H40" s="208">
        <f t="shared" si="2"/>
        <v>23116</v>
      </c>
      <c r="I40" s="208">
        <f t="shared" si="2"/>
        <v>6242</v>
      </c>
      <c r="J40" s="208">
        <f t="shared" si="2"/>
        <v>22412</v>
      </c>
      <c r="K40" s="208">
        <f t="shared" si="2"/>
        <v>0</v>
      </c>
      <c r="L40" s="208">
        <f t="shared" si="2"/>
        <v>0</v>
      </c>
      <c r="M40" s="208">
        <f t="shared" si="2"/>
        <v>0</v>
      </c>
      <c r="N40" s="208">
        <f t="shared" si="2"/>
        <v>52770</v>
      </c>
    </row>
  </sheetData>
  <sheetProtection/>
  <mergeCells count="12">
    <mergeCell ref="A17:N17"/>
    <mergeCell ref="A18:A19"/>
    <mergeCell ref="A30:N30"/>
    <mergeCell ref="A31:N31"/>
    <mergeCell ref="A32:N32"/>
    <mergeCell ref="A33:A34"/>
    <mergeCell ref="A1:N1"/>
    <mergeCell ref="A2:N2"/>
    <mergeCell ref="A3:N3"/>
    <mergeCell ref="A4:A5"/>
    <mergeCell ref="A15:N15"/>
    <mergeCell ref="A16:N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view="pageBreakPreview" zoomScale="30" zoomScaleSheetLayoutView="30" zoomScalePageLayoutView="0" workbookViewId="0" topLeftCell="A7">
      <selection activeCell="A17" sqref="A17:N17"/>
    </sheetView>
  </sheetViews>
  <sheetFormatPr defaultColWidth="9.00390625" defaultRowHeight="12.75"/>
  <cols>
    <col min="1" max="3" width="36.875" style="65" customWidth="1"/>
    <col min="4" max="4" width="86.625" style="65" bestFit="1" customWidth="1"/>
    <col min="5" max="5" width="12.25390625" style="65" customWidth="1"/>
    <col min="6" max="6" width="14.00390625" style="65" bestFit="1" customWidth="1"/>
    <col min="7" max="7" width="13.875" style="65" customWidth="1"/>
    <col min="8" max="8" width="16.625" style="65" bestFit="1" customWidth="1"/>
    <col min="9" max="9" width="14.00390625" style="65" bestFit="1" customWidth="1"/>
    <col min="10" max="10" width="16.625" style="65" bestFit="1" customWidth="1"/>
    <col min="11" max="11" width="9.375" style="65" bestFit="1" customWidth="1"/>
    <col min="12" max="12" width="12.00390625" style="65" customWidth="1"/>
    <col min="13" max="13" width="9.25390625" style="65" bestFit="1" customWidth="1"/>
    <col min="14" max="14" width="16.875" style="65" bestFit="1" customWidth="1"/>
    <col min="15" max="16384" width="9.125" style="65" customWidth="1"/>
  </cols>
  <sheetData>
    <row r="1" spans="1:14" s="68" customFormat="1" ht="89.25" customHeight="1">
      <c r="A1" s="529" t="s">
        <v>672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1"/>
    </row>
    <row r="2" spans="1:14" ht="27.75">
      <c r="A2" s="532" t="s">
        <v>574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4"/>
    </row>
    <row r="3" spans="1:14" ht="27.75">
      <c r="A3" s="535" t="s">
        <v>186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7"/>
    </row>
    <row r="4" spans="1:14" ht="39" customHeight="1">
      <c r="A4" s="501" t="s">
        <v>248</v>
      </c>
      <c r="B4" s="354"/>
      <c r="C4" s="298" t="s">
        <v>249</v>
      </c>
      <c r="D4" s="298" t="s">
        <v>251</v>
      </c>
      <c r="E4" s="298" t="s">
        <v>250</v>
      </c>
      <c r="F4" s="298" t="s">
        <v>252</v>
      </c>
      <c r="G4" s="298" t="s">
        <v>253</v>
      </c>
      <c r="H4" s="298" t="s">
        <v>254</v>
      </c>
      <c r="I4" s="298" t="s">
        <v>255</v>
      </c>
      <c r="J4" s="298" t="s">
        <v>256</v>
      </c>
      <c r="K4" s="298" t="s">
        <v>257</v>
      </c>
      <c r="L4" s="298" t="s">
        <v>258</v>
      </c>
      <c r="M4" s="298" t="s">
        <v>259</v>
      </c>
      <c r="N4" s="298" t="s">
        <v>285</v>
      </c>
    </row>
    <row r="5" spans="1:14" s="71" customFormat="1" ht="206.25" customHeight="1">
      <c r="A5" s="501"/>
      <c r="B5" s="361" t="s">
        <v>569</v>
      </c>
      <c r="C5" s="354" t="s">
        <v>314</v>
      </c>
      <c r="D5" s="354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4" ht="60" customHeight="1">
      <c r="A6" s="205">
        <v>1</v>
      </c>
      <c r="B6" s="205">
        <v>102021</v>
      </c>
      <c r="C6" s="205">
        <v>873011</v>
      </c>
      <c r="D6" s="206" t="s">
        <v>274</v>
      </c>
      <c r="E6" s="207"/>
      <c r="F6" s="207">
        <v>670</v>
      </c>
      <c r="G6" s="207"/>
      <c r="H6" s="207">
        <v>10747</v>
      </c>
      <c r="I6" s="207">
        <v>2901</v>
      </c>
      <c r="J6" s="207">
        <v>8839</v>
      </c>
      <c r="K6" s="206"/>
      <c r="L6" s="207"/>
      <c r="M6" s="207"/>
      <c r="N6" s="208">
        <v>23157</v>
      </c>
    </row>
    <row r="7" spans="1:18" ht="60" customHeight="1">
      <c r="A7" s="205">
        <v>2</v>
      </c>
      <c r="B7" s="205">
        <v>102030</v>
      </c>
      <c r="C7" s="205">
        <v>881011</v>
      </c>
      <c r="D7" s="206" t="s">
        <v>275</v>
      </c>
      <c r="E7" s="207"/>
      <c r="F7" s="206"/>
      <c r="G7" s="206"/>
      <c r="H7" s="207">
        <v>3168</v>
      </c>
      <c r="I7" s="206">
        <v>856</v>
      </c>
      <c r="J7" s="206">
        <v>433</v>
      </c>
      <c r="K7" s="206"/>
      <c r="L7" s="207"/>
      <c r="M7" s="207"/>
      <c r="N7" s="208">
        <f>SUM(E7:M7)</f>
        <v>4457</v>
      </c>
      <c r="O7" s="70"/>
      <c r="P7" s="70"/>
      <c r="Q7" s="70"/>
      <c r="R7" s="70"/>
    </row>
    <row r="8" spans="1:18" ht="60" customHeight="1">
      <c r="A8" s="205">
        <v>3</v>
      </c>
      <c r="B8" s="205">
        <v>107051</v>
      </c>
      <c r="C8" s="205">
        <v>889921</v>
      </c>
      <c r="D8" s="206" t="s">
        <v>276</v>
      </c>
      <c r="E8" s="207"/>
      <c r="F8" s="207"/>
      <c r="G8" s="207"/>
      <c r="H8" s="207">
        <v>2292</v>
      </c>
      <c r="I8" s="206">
        <v>620</v>
      </c>
      <c r="J8" s="206">
        <v>7995</v>
      </c>
      <c r="K8" s="206"/>
      <c r="L8" s="207"/>
      <c r="M8" s="207"/>
      <c r="N8" s="208">
        <f>SUM(E8:M8)</f>
        <v>10907</v>
      </c>
      <c r="O8" s="70"/>
      <c r="P8" s="70"/>
      <c r="Q8" s="70"/>
      <c r="R8" s="70"/>
    </row>
    <row r="9" spans="1:18" ht="60" customHeight="1">
      <c r="A9" s="205">
        <v>4</v>
      </c>
      <c r="B9" s="205">
        <v>82044</v>
      </c>
      <c r="C9" s="205">
        <v>910123</v>
      </c>
      <c r="D9" s="206" t="s">
        <v>543</v>
      </c>
      <c r="E9" s="207"/>
      <c r="F9" s="207"/>
      <c r="G9" s="207"/>
      <c r="H9" s="207">
        <v>1735</v>
      </c>
      <c r="I9" s="206">
        <v>469</v>
      </c>
      <c r="J9" s="206">
        <v>792</v>
      </c>
      <c r="K9" s="206"/>
      <c r="L9" s="207"/>
      <c r="M9" s="207"/>
      <c r="N9" s="208">
        <f>SUM(E9:M9)</f>
        <v>2996</v>
      </c>
      <c r="O9" s="70"/>
      <c r="P9" s="70"/>
      <c r="Q9" s="70"/>
      <c r="R9" s="70"/>
    </row>
    <row r="10" spans="1:18" ht="60" customHeight="1">
      <c r="A10" s="205">
        <v>5</v>
      </c>
      <c r="B10" s="205">
        <v>102021</v>
      </c>
      <c r="C10" s="205">
        <v>873013</v>
      </c>
      <c r="D10" s="206" t="s">
        <v>544</v>
      </c>
      <c r="E10" s="207"/>
      <c r="F10" s="207">
        <v>330</v>
      </c>
      <c r="G10" s="207"/>
      <c r="H10" s="207">
        <v>5293</v>
      </c>
      <c r="I10" s="207">
        <v>1428</v>
      </c>
      <c r="J10" s="207">
        <v>4353</v>
      </c>
      <c r="K10" s="207"/>
      <c r="L10" s="207"/>
      <c r="M10" s="207"/>
      <c r="N10" s="208">
        <f>SUM(E10:M10)</f>
        <v>11404</v>
      </c>
      <c r="O10" s="70"/>
      <c r="P10" s="70"/>
      <c r="Q10" s="70"/>
      <c r="R10" s="70"/>
    </row>
    <row r="11" spans="1:14" s="72" customFormat="1" ht="60" customHeight="1">
      <c r="A11" s="209" t="s">
        <v>188</v>
      </c>
      <c r="B11" s="209"/>
      <c r="C11" s="210"/>
      <c r="D11" s="210"/>
      <c r="E11" s="208">
        <f aca="true" t="shared" si="0" ref="E11:M11">SUM(E6:E10)</f>
        <v>0</v>
      </c>
      <c r="F11" s="208">
        <f t="shared" si="0"/>
        <v>1000</v>
      </c>
      <c r="G11" s="208">
        <f t="shared" si="0"/>
        <v>0</v>
      </c>
      <c r="H11" s="208">
        <f>SUM(H6:H10)</f>
        <v>23235</v>
      </c>
      <c r="I11" s="208">
        <f t="shared" si="0"/>
        <v>6274</v>
      </c>
      <c r="J11" s="208">
        <f t="shared" si="0"/>
        <v>22412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>SUM(N6:N10)</f>
        <v>52921</v>
      </c>
    </row>
    <row r="14" ht="1.5" customHeight="1">
      <c r="J14" s="73"/>
    </row>
    <row r="15" spans="1:14" ht="33">
      <c r="A15" s="538" t="s">
        <v>696</v>
      </c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40"/>
    </row>
    <row r="16" spans="1:14" ht="27.75">
      <c r="A16" s="532" t="s">
        <v>719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4"/>
    </row>
    <row r="17" spans="1:14" ht="86.25" customHeight="1">
      <c r="A17" s="535" t="s">
        <v>186</v>
      </c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7"/>
    </row>
    <row r="18" spans="1:14" ht="25.5">
      <c r="A18" s="501" t="s">
        <v>248</v>
      </c>
      <c r="B18" s="354"/>
      <c r="C18" s="298" t="s">
        <v>249</v>
      </c>
      <c r="D18" s="298" t="s">
        <v>251</v>
      </c>
      <c r="E18" s="298" t="s">
        <v>250</v>
      </c>
      <c r="F18" s="298" t="s">
        <v>252</v>
      </c>
      <c r="G18" s="298" t="s">
        <v>253</v>
      </c>
      <c r="H18" s="298" t="s">
        <v>254</v>
      </c>
      <c r="I18" s="298" t="s">
        <v>255</v>
      </c>
      <c r="J18" s="298" t="s">
        <v>256</v>
      </c>
      <c r="K18" s="298" t="s">
        <v>257</v>
      </c>
      <c r="L18" s="298" t="s">
        <v>258</v>
      </c>
      <c r="M18" s="298" t="s">
        <v>259</v>
      </c>
      <c r="N18" s="298" t="s">
        <v>285</v>
      </c>
    </row>
    <row r="19" spans="1:14" ht="315.75">
      <c r="A19" s="501"/>
      <c r="B19" s="361" t="s">
        <v>569</v>
      </c>
      <c r="C19" s="354" t="s">
        <v>314</v>
      </c>
      <c r="D19" s="354" t="s">
        <v>191</v>
      </c>
      <c r="E19" s="158" t="s">
        <v>83</v>
      </c>
      <c r="F19" s="158" t="s">
        <v>187</v>
      </c>
      <c r="G19" s="158" t="s">
        <v>189</v>
      </c>
      <c r="H19" s="158" t="s">
        <v>2</v>
      </c>
      <c r="I19" s="158" t="s">
        <v>437</v>
      </c>
      <c r="J19" s="158" t="s">
        <v>136</v>
      </c>
      <c r="K19" s="158" t="s">
        <v>438</v>
      </c>
      <c r="L19" s="158" t="s">
        <v>190</v>
      </c>
      <c r="M19" s="158" t="s">
        <v>50</v>
      </c>
      <c r="N19" s="158" t="s">
        <v>101</v>
      </c>
    </row>
    <row r="20" spans="1:14" ht="33">
      <c r="A20" s="205">
        <v>1</v>
      </c>
      <c r="B20" s="205">
        <v>102021</v>
      </c>
      <c r="C20" s="205">
        <v>873011</v>
      </c>
      <c r="D20" s="206" t="s">
        <v>274</v>
      </c>
      <c r="E20" s="207"/>
      <c r="F20" s="207">
        <v>670</v>
      </c>
      <c r="G20" s="207"/>
      <c r="H20" s="207">
        <v>10982</v>
      </c>
      <c r="I20" s="207">
        <v>2965</v>
      </c>
      <c r="J20" s="207">
        <v>8839</v>
      </c>
      <c r="K20" s="206"/>
      <c r="L20" s="207"/>
      <c r="M20" s="207"/>
      <c r="N20" s="208">
        <f>SUM(E20:M20)</f>
        <v>23456</v>
      </c>
    </row>
    <row r="21" spans="1:14" ht="33">
      <c r="A21" s="205">
        <v>2</v>
      </c>
      <c r="B21" s="205">
        <v>102030</v>
      </c>
      <c r="C21" s="205">
        <v>881011</v>
      </c>
      <c r="D21" s="206" t="s">
        <v>275</v>
      </c>
      <c r="E21" s="207"/>
      <c r="F21" s="206"/>
      <c r="G21" s="206"/>
      <c r="H21" s="207">
        <v>3168</v>
      </c>
      <c r="I21" s="206">
        <v>856</v>
      </c>
      <c r="J21" s="206">
        <v>2806</v>
      </c>
      <c r="K21" s="206"/>
      <c r="L21" s="207"/>
      <c r="M21" s="207"/>
      <c r="N21" s="208">
        <f>SUM(E21:M21)</f>
        <v>6830</v>
      </c>
    </row>
    <row r="22" spans="1:14" ht="33">
      <c r="A22" s="205">
        <v>3</v>
      </c>
      <c r="B22" s="205">
        <v>107051</v>
      </c>
      <c r="C22" s="205">
        <v>889921</v>
      </c>
      <c r="D22" s="206" t="s">
        <v>276</v>
      </c>
      <c r="E22" s="207"/>
      <c r="F22" s="207"/>
      <c r="G22" s="207"/>
      <c r="H22" s="207">
        <v>2292</v>
      </c>
      <c r="I22" s="206">
        <v>620</v>
      </c>
      <c r="J22" s="206">
        <v>7995</v>
      </c>
      <c r="K22" s="206"/>
      <c r="L22" s="207"/>
      <c r="M22" s="207"/>
      <c r="N22" s="208">
        <f>SUM(E22:M22)</f>
        <v>10907</v>
      </c>
    </row>
    <row r="23" spans="1:14" ht="33">
      <c r="A23" s="205">
        <v>4</v>
      </c>
      <c r="B23" s="205">
        <v>82044</v>
      </c>
      <c r="C23" s="205">
        <v>910123</v>
      </c>
      <c r="D23" s="206" t="s">
        <v>543</v>
      </c>
      <c r="E23" s="207"/>
      <c r="F23" s="207"/>
      <c r="G23" s="207"/>
      <c r="H23" s="207">
        <v>1802</v>
      </c>
      <c r="I23" s="206">
        <v>487</v>
      </c>
      <c r="J23" s="206">
        <v>827</v>
      </c>
      <c r="K23" s="206"/>
      <c r="L23" s="207"/>
      <c r="M23" s="207"/>
      <c r="N23" s="208">
        <f>SUM(E23:M23)</f>
        <v>3116</v>
      </c>
    </row>
    <row r="24" spans="1:14" ht="33">
      <c r="A24" s="205">
        <v>5</v>
      </c>
      <c r="B24" s="205">
        <v>102021</v>
      </c>
      <c r="C24" s="205">
        <v>873013</v>
      </c>
      <c r="D24" s="206" t="s">
        <v>544</v>
      </c>
      <c r="E24" s="207"/>
      <c r="F24" s="207">
        <v>330</v>
      </c>
      <c r="G24" s="207"/>
      <c r="H24" s="207">
        <v>5293</v>
      </c>
      <c r="I24" s="207">
        <v>1428</v>
      </c>
      <c r="J24" s="207">
        <v>4353</v>
      </c>
      <c r="K24" s="207"/>
      <c r="L24" s="207"/>
      <c r="M24" s="207"/>
      <c r="N24" s="208">
        <f>SUM(E24:M24)</f>
        <v>11404</v>
      </c>
    </row>
    <row r="25" spans="1:14" ht="33">
      <c r="A25" s="209" t="s">
        <v>188</v>
      </c>
      <c r="B25" s="209"/>
      <c r="C25" s="210"/>
      <c r="D25" s="210"/>
      <c r="E25" s="208">
        <f aca="true" t="shared" si="1" ref="E25:N25">SUM(E20:E24)</f>
        <v>0</v>
      </c>
      <c r="F25" s="208">
        <f t="shared" si="1"/>
        <v>1000</v>
      </c>
      <c r="G25" s="208">
        <f t="shared" si="1"/>
        <v>0</v>
      </c>
      <c r="H25" s="208">
        <f t="shared" si="1"/>
        <v>23537</v>
      </c>
      <c r="I25" s="208">
        <f t="shared" si="1"/>
        <v>6356</v>
      </c>
      <c r="J25" s="208">
        <f t="shared" si="1"/>
        <v>24820</v>
      </c>
      <c r="K25" s="208">
        <f t="shared" si="1"/>
        <v>0</v>
      </c>
      <c r="L25" s="208">
        <f t="shared" si="1"/>
        <v>0</v>
      </c>
      <c r="M25" s="208">
        <f t="shared" si="1"/>
        <v>0</v>
      </c>
      <c r="N25" s="208">
        <f t="shared" si="1"/>
        <v>55713</v>
      </c>
    </row>
    <row r="28" ht="12" customHeight="1"/>
    <row r="29" ht="12.75" hidden="1"/>
    <row r="30" spans="1:14" ht="33" hidden="1">
      <c r="A30" s="538" t="s">
        <v>575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40"/>
    </row>
    <row r="31" spans="1:14" ht="27.75" hidden="1">
      <c r="A31" s="532" t="s">
        <v>542</v>
      </c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4"/>
    </row>
    <row r="32" spans="1:14" ht="27.75" hidden="1">
      <c r="A32" s="535" t="s">
        <v>186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7"/>
    </row>
    <row r="33" spans="1:14" ht="25.5" hidden="1">
      <c r="A33" s="501" t="s">
        <v>248</v>
      </c>
      <c r="B33" s="354"/>
      <c r="C33" s="298" t="s">
        <v>249</v>
      </c>
      <c r="D33" s="298" t="s">
        <v>251</v>
      </c>
      <c r="E33" s="298" t="s">
        <v>250</v>
      </c>
      <c r="F33" s="298" t="s">
        <v>252</v>
      </c>
      <c r="G33" s="298" t="s">
        <v>253</v>
      </c>
      <c r="H33" s="298" t="s">
        <v>254</v>
      </c>
      <c r="I33" s="298" t="s">
        <v>255</v>
      </c>
      <c r="J33" s="298" t="s">
        <v>256</v>
      </c>
      <c r="K33" s="298" t="s">
        <v>257</v>
      </c>
      <c r="L33" s="298" t="s">
        <v>258</v>
      </c>
      <c r="M33" s="298" t="s">
        <v>259</v>
      </c>
      <c r="N33" s="298" t="s">
        <v>285</v>
      </c>
    </row>
    <row r="34" spans="1:14" ht="315.75" hidden="1">
      <c r="A34" s="501"/>
      <c r="B34" s="361" t="s">
        <v>569</v>
      </c>
      <c r="C34" s="354" t="s">
        <v>314</v>
      </c>
      <c r="D34" s="354" t="s">
        <v>191</v>
      </c>
      <c r="E34" s="158" t="s">
        <v>83</v>
      </c>
      <c r="F34" s="158" t="s">
        <v>187</v>
      </c>
      <c r="G34" s="158" t="s">
        <v>189</v>
      </c>
      <c r="H34" s="158" t="s">
        <v>2</v>
      </c>
      <c r="I34" s="158" t="s">
        <v>437</v>
      </c>
      <c r="J34" s="158" t="s">
        <v>136</v>
      </c>
      <c r="K34" s="158" t="s">
        <v>438</v>
      </c>
      <c r="L34" s="158" t="s">
        <v>190</v>
      </c>
      <c r="M34" s="158" t="s">
        <v>50</v>
      </c>
      <c r="N34" s="158" t="s">
        <v>101</v>
      </c>
    </row>
    <row r="35" spans="1:14" ht="33" hidden="1">
      <c r="A35" s="205">
        <v>1</v>
      </c>
      <c r="B35" s="205">
        <v>102021</v>
      </c>
      <c r="C35" s="205">
        <v>873011</v>
      </c>
      <c r="D35" s="206" t="s">
        <v>274</v>
      </c>
      <c r="E35" s="207"/>
      <c r="F35" s="207"/>
      <c r="G35" s="207"/>
      <c r="H35" s="207">
        <v>4906</v>
      </c>
      <c r="I35" s="207">
        <v>1271</v>
      </c>
      <c r="J35" s="207">
        <v>3916</v>
      </c>
      <c r="K35" s="206"/>
      <c r="L35" s="207"/>
      <c r="M35" s="207"/>
      <c r="N35" s="208">
        <f>SUM(E35:M35)</f>
        <v>10093</v>
      </c>
    </row>
    <row r="36" spans="1:14" ht="33" hidden="1">
      <c r="A36" s="205">
        <v>2</v>
      </c>
      <c r="B36" s="205">
        <v>102030</v>
      </c>
      <c r="C36" s="205">
        <v>881011</v>
      </c>
      <c r="D36" s="206" t="s">
        <v>275</v>
      </c>
      <c r="E36" s="207"/>
      <c r="F36" s="206"/>
      <c r="G36" s="206"/>
      <c r="H36" s="207">
        <v>1136</v>
      </c>
      <c r="I36" s="206">
        <v>291</v>
      </c>
      <c r="J36" s="206">
        <v>2571</v>
      </c>
      <c r="K36" s="206"/>
      <c r="L36" s="207"/>
      <c r="M36" s="207"/>
      <c r="N36" s="208">
        <f>SUM(E36:M36)</f>
        <v>3998</v>
      </c>
    </row>
    <row r="37" spans="1:14" ht="33" hidden="1">
      <c r="A37" s="205">
        <v>3</v>
      </c>
      <c r="B37" s="205">
        <v>107051</v>
      </c>
      <c r="C37" s="205">
        <v>889921</v>
      </c>
      <c r="D37" s="206" t="s">
        <v>276</v>
      </c>
      <c r="E37" s="207"/>
      <c r="F37" s="207"/>
      <c r="G37" s="207"/>
      <c r="H37" s="207">
        <v>908</v>
      </c>
      <c r="I37" s="206">
        <v>245</v>
      </c>
      <c r="J37" s="206">
        <v>3566</v>
      </c>
      <c r="K37" s="206"/>
      <c r="L37" s="207"/>
      <c r="M37" s="207"/>
      <c r="N37" s="208">
        <f>SUM(E37:M37)</f>
        <v>4719</v>
      </c>
    </row>
    <row r="38" spans="1:14" ht="33" hidden="1">
      <c r="A38" s="205">
        <v>4</v>
      </c>
      <c r="B38" s="205">
        <v>82044</v>
      </c>
      <c r="C38" s="205">
        <v>910123</v>
      </c>
      <c r="D38" s="206" t="s">
        <v>543</v>
      </c>
      <c r="E38" s="207"/>
      <c r="F38" s="207"/>
      <c r="G38" s="207"/>
      <c r="H38" s="207">
        <v>1155</v>
      </c>
      <c r="I38" s="206">
        <v>252</v>
      </c>
      <c r="J38" s="206">
        <v>51</v>
      </c>
      <c r="K38" s="206"/>
      <c r="L38" s="207"/>
      <c r="M38" s="207"/>
      <c r="N38" s="208">
        <f>SUM(E38:M38)</f>
        <v>1458</v>
      </c>
    </row>
    <row r="39" spans="1:14" ht="33" hidden="1">
      <c r="A39" s="205">
        <v>5</v>
      </c>
      <c r="B39" s="205">
        <v>102021</v>
      </c>
      <c r="C39" s="205">
        <v>873013</v>
      </c>
      <c r="D39" s="206" t="s">
        <v>544</v>
      </c>
      <c r="E39" s="207"/>
      <c r="F39" s="207"/>
      <c r="G39" s="207"/>
      <c r="H39" s="207">
        <v>2520</v>
      </c>
      <c r="I39" s="207">
        <v>632</v>
      </c>
      <c r="J39" s="207">
        <v>1809</v>
      </c>
      <c r="K39" s="207"/>
      <c r="L39" s="207"/>
      <c r="M39" s="207"/>
      <c r="N39" s="208">
        <f>SUM(E39:M39)</f>
        <v>4961</v>
      </c>
    </row>
    <row r="40" spans="1:14" ht="33" hidden="1">
      <c r="A40" s="209" t="s">
        <v>188</v>
      </c>
      <c r="B40" s="209"/>
      <c r="C40" s="210"/>
      <c r="D40" s="210"/>
      <c r="E40" s="208">
        <f aca="true" t="shared" si="2" ref="E40:N40">SUM(E35:E39)</f>
        <v>0</v>
      </c>
      <c r="F40" s="208">
        <f t="shared" si="2"/>
        <v>0</v>
      </c>
      <c r="G40" s="208">
        <f t="shared" si="2"/>
        <v>0</v>
      </c>
      <c r="H40" s="208">
        <f t="shared" si="2"/>
        <v>10625</v>
      </c>
      <c r="I40" s="208">
        <f t="shared" si="2"/>
        <v>2691</v>
      </c>
      <c r="J40" s="208">
        <f t="shared" si="2"/>
        <v>11913</v>
      </c>
      <c r="K40" s="208">
        <f t="shared" si="2"/>
        <v>0</v>
      </c>
      <c r="L40" s="208">
        <f t="shared" si="2"/>
        <v>0</v>
      </c>
      <c r="M40" s="208">
        <f t="shared" si="2"/>
        <v>0</v>
      </c>
      <c r="N40" s="208">
        <f t="shared" si="2"/>
        <v>25229</v>
      </c>
    </row>
    <row r="41" ht="12.75" hidden="1"/>
  </sheetData>
  <sheetProtection/>
  <mergeCells count="12">
    <mergeCell ref="A17:N17"/>
    <mergeCell ref="A18:A19"/>
    <mergeCell ref="A30:N30"/>
    <mergeCell ref="A31:N31"/>
    <mergeCell ref="A32:N32"/>
    <mergeCell ref="A33:A34"/>
    <mergeCell ref="A1:N1"/>
    <mergeCell ref="A2:N2"/>
    <mergeCell ref="A3:N3"/>
    <mergeCell ref="A4:A5"/>
    <mergeCell ref="A15:N15"/>
    <mergeCell ref="A16:N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view="pageBreakPreview" zoomScale="85" zoomScaleSheetLayoutView="85" zoomScalePageLayoutView="0" workbookViewId="0" topLeftCell="A1">
      <selection activeCell="B3" sqref="B3:F3"/>
    </sheetView>
  </sheetViews>
  <sheetFormatPr defaultColWidth="9.00390625" defaultRowHeight="12.75"/>
  <cols>
    <col min="1" max="1" width="5.125" style="50" customWidth="1"/>
    <col min="2" max="2" width="14.625" style="50" customWidth="1"/>
    <col min="3" max="3" width="48.75390625" style="50" bestFit="1" customWidth="1"/>
    <col min="4" max="4" width="19.125" style="50" customWidth="1"/>
    <col min="5" max="5" width="28.875" style="50" customWidth="1"/>
    <col min="6" max="6" width="19.125" style="50" hidden="1" customWidth="1"/>
    <col min="7" max="16384" width="9.125" style="50" customWidth="1"/>
  </cols>
  <sheetData>
    <row r="1" spans="2:6" ht="43.5" customHeight="1">
      <c r="B1" s="541" t="s">
        <v>648</v>
      </c>
      <c r="C1" s="542"/>
      <c r="D1" s="542"/>
      <c r="E1" s="542"/>
      <c r="F1" s="542"/>
    </row>
    <row r="2" spans="2:6" ht="15" customHeight="1">
      <c r="B2" s="543" t="s">
        <v>720</v>
      </c>
      <c r="C2" s="544"/>
      <c r="D2" s="544"/>
      <c r="E2" s="544"/>
      <c r="F2" s="544"/>
    </row>
    <row r="3" spans="2:6" ht="15" customHeight="1">
      <c r="B3" s="545" t="s">
        <v>304</v>
      </c>
      <c r="C3" s="546"/>
      <c r="D3" s="546"/>
      <c r="E3" s="546"/>
      <c r="F3" s="547"/>
    </row>
    <row r="4" spans="1:6" ht="19.5" customHeight="1">
      <c r="A4" s="386"/>
      <c r="B4" s="387" t="s">
        <v>701</v>
      </c>
      <c r="C4" s="394"/>
      <c r="D4" s="393"/>
      <c r="E4" s="548" t="s">
        <v>567</v>
      </c>
      <c r="F4" s="375"/>
    </row>
    <row r="5" spans="2:6" ht="40.5" customHeight="1">
      <c r="B5" s="378"/>
      <c r="C5" s="395"/>
      <c r="D5" s="396"/>
      <c r="E5" s="549"/>
      <c r="F5" s="371" t="s">
        <v>573</v>
      </c>
    </row>
    <row r="6" spans="2:6" ht="33.75" customHeight="1">
      <c r="B6" s="149">
        <v>1</v>
      </c>
      <c r="C6" s="196" t="s">
        <v>293</v>
      </c>
      <c r="D6" s="211">
        <v>2700</v>
      </c>
      <c r="E6" s="211">
        <v>2700</v>
      </c>
      <c r="F6" s="381">
        <v>900</v>
      </c>
    </row>
    <row r="7" spans="2:6" ht="33.75" customHeight="1">
      <c r="B7" s="149">
        <v>2</v>
      </c>
      <c r="C7" s="196" t="s">
        <v>331</v>
      </c>
      <c r="D7" s="211">
        <v>11000</v>
      </c>
      <c r="E7" s="379">
        <v>11000</v>
      </c>
      <c r="F7" s="211">
        <v>3296</v>
      </c>
    </row>
    <row r="8" spans="2:6" ht="33.75" customHeight="1">
      <c r="B8" s="149">
        <v>3</v>
      </c>
      <c r="C8" s="196" t="s">
        <v>48</v>
      </c>
      <c r="D8" s="211"/>
      <c r="E8" s="211"/>
      <c r="F8" s="382"/>
    </row>
    <row r="9" spans="2:6" ht="33.75" customHeight="1">
      <c r="B9" s="149">
        <v>4</v>
      </c>
      <c r="C9" s="196" t="s">
        <v>294</v>
      </c>
      <c r="D9" s="211">
        <v>14964</v>
      </c>
      <c r="E9" s="211">
        <v>14964</v>
      </c>
      <c r="F9" s="376">
        <v>7388</v>
      </c>
    </row>
    <row r="10" spans="2:6" ht="33.75" customHeight="1">
      <c r="B10" s="149">
        <v>5</v>
      </c>
      <c r="C10" s="196" t="s">
        <v>295</v>
      </c>
      <c r="D10" s="211">
        <v>0</v>
      </c>
      <c r="E10" s="211"/>
      <c r="F10" s="383"/>
    </row>
    <row r="11" spans="2:6" ht="33.75" customHeight="1">
      <c r="B11" s="149">
        <v>6</v>
      </c>
      <c r="C11" s="196" t="s">
        <v>296</v>
      </c>
      <c r="D11" s="211">
        <v>0</v>
      </c>
      <c r="E11" s="380"/>
      <c r="F11" s="384"/>
    </row>
    <row r="12" spans="2:6" ht="33.75" customHeight="1">
      <c r="B12" s="149">
        <v>7</v>
      </c>
      <c r="C12" s="196" t="s">
        <v>49</v>
      </c>
      <c r="D12" s="211">
        <v>2380</v>
      </c>
      <c r="E12" s="211">
        <v>1530</v>
      </c>
      <c r="F12" s="384">
        <v>903</v>
      </c>
    </row>
    <row r="13" spans="2:6" ht="33.75" customHeight="1">
      <c r="B13" s="149">
        <v>8</v>
      </c>
      <c r="C13" s="196" t="s">
        <v>297</v>
      </c>
      <c r="D13" s="211">
        <v>150</v>
      </c>
      <c r="E13" s="380">
        <v>150</v>
      </c>
      <c r="F13" s="384">
        <v>100</v>
      </c>
    </row>
    <row r="14" spans="2:6" ht="33.75" customHeight="1">
      <c r="B14" s="149">
        <v>9</v>
      </c>
      <c r="C14" s="196" t="s">
        <v>298</v>
      </c>
      <c r="D14" s="211">
        <v>0</v>
      </c>
      <c r="E14" s="379"/>
      <c r="F14" s="384"/>
    </row>
    <row r="15" spans="2:6" ht="33.75" customHeight="1">
      <c r="B15" s="149">
        <v>10</v>
      </c>
      <c r="C15" s="196" t="s">
        <v>299</v>
      </c>
      <c r="D15" s="211">
        <v>0</v>
      </c>
      <c r="E15" s="379"/>
      <c r="F15" s="376"/>
    </row>
    <row r="16" spans="2:6" ht="33.75" customHeight="1">
      <c r="B16" s="149">
        <v>11</v>
      </c>
      <c r="C16" s="196" t="s">
        <v>700</v>
      </c>
      <c r="D16" s="211">
        <v>0</v>
      </c>
      <c r="E16" s="379">
        <v>3662</v>
      </c>
      <c r="F16" s="383">
        <v>3662</v>
      </c>
    </row>
    <row r="17" spans="2:6" ht="33.75" customHeight="1">
      <c r="B17" s="149">
        <v>12</v>
      </c>
      <c r="C17" s="196" t="s">
        <v>300</v>
      </c>
      <c r="D17" s="211">
        <v>0</v>
      </c>
      <c r="E17" s="379">
        <v>30</v>
      </c>
      <c r="F17" s="383">
        <v>30</v>
      </c>
    </row>
    <row r="18" spans="2:6" ht="33.75" customHeight="1">
      <c r="B18" s="149">
        <v>13</v>
      </c>
      <c r="C18" s="196" t="s">
        <v>301</v>
      </c>
      <c r="D18" s="211">
        <v>230</v>
      </c>
      <c r="E18" s="211">
        <v>230</v>
      </c>
      <c r="F18" s="383">
        <v>138</v>
      </c>
    </row>
    <row r="19" spans="2:6" ht="33.75" customHeight="1">
      <c r="B19" s="149">
        <v>14</v>
      </c>
      <c r="C19" s="196" t="s">
        <v>302</v>
      </c>
      <c r="D19" s="211">
        <v>120</v>
      </c>
      <c r="E19" s="380">
        <v>120</v>
      </c>
      <c r="F19" s="383">
        <v>78</v>
      </c>
    </row>
    <row r="20" spans="2:6" ht="33.75" customHeight="1">
      <c r="B20" s="149">
        <v>15</v>
      </c>
      <c r="C20" s="196" t="s">
        <v>303</v>
      </c>
      <c r="D20" s="211">
        <v>0</v>
      </c>
      <c r="E20" s="379"/>
      <c r="F20" s="384"/>
    </row>
    <row r="21" spans="2:6" ht="33.75" customHeight="1">
      <c r="B21" s="138">
        <v>16</v>
      </c>
      <c r="C21" s="212" t="s">
        <v>305</v>
      </c>
      <c r="D21" s="213">
        <f>SUM(D6:D20)</f>
        <v>31544</v>
      </c>
      <c r="E21" s="385">
        <v>34386</v>
      </c>
      <c r="F21" s="377">
        <v>16495</v>
      </c>
    </row>
  </sheetData>
  <sheetProtection/>
  <mergeCells count="4">
    <mergeCell ref="B1:F1"/>
    <mergeCell ref="B2:F2"/>
    <mergeCell ref="B3:F3"/>
    <mergeCell ref="E4:E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13"/>
  <sheetViews>
    <sheetView view="pageBreakPreview" zoomScale="26" zoomScaleSheetLayoutView="26" zoomScalePageLayoutView="0" workbookViewId="0" topLeftCell="A40">
      <selection activeCell="A45" sqref="A45:M45"/>
    </sheetView>
  </sheetViews>
  <sheetFormatPr defaultColWidth="9.00390625" defaultRowHeight="12.75"/>
  <cols>
    <col min="1" max="1" width="9.125" style="5" customWidth="1"/>
    <col min="2" max="2" width="77.625" style="5" customWidth="1"/>
    <col min="3" max="3" width="14.375" style="59" customWidth="1"/>
    <col min="4" max="4" width="37.125" style="326" customWidth="1"/>
    <col min="5" max="5" width="20.75390625" style="327" customWidth="1"/>
    <col min="6" max="6" width="29.75390625" style="328" customWidth="1"/>
    <col min="7" max="7" width="125.125" style="5" bestFit="1" customWidth="1"/>
    <col min="8" max="8" width="18.75390625" style="5" customWidth="1"/>
    <col min="9" max="9" width="14.125" style="59" customWidth="1"/>
    <col min="10" max="10" width="20.625" style="326" customWidth="1"/>
    <col min="11" max="11" width="0.12890625" style="329" customWidth="1"/>
    <col min="12" max="12" width="0.2421875" style="330" hidden="1" customWidth="1"/>
    <col min="13" max="13" width="2.125" style="329" hidden="1" customWidth="1"/>
    <col min="14" max="16384" width="9.125" style="5" customWidth="1"/>
  </cols>
  <sheetData>
    <row r="1" spans="1:14" ht="12.75" customHeight="1">
      <c r="A1" s="494" t="s">
        <v>227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6"/>
      <c r="N1" s="306"/>
    </row>
    <row r="2" spans="1:14" ht="26.25" customHeight="1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2"/>
      <c r="N2" s="306"/>
    </row>
    <row r="3" spans="1:14" ht="12.75" customHeight="1">
      <c r="A3" s="550" t="s">
        <v>560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2"/>
      <c r="N3" s="306"/>
    </row>
    <row r="4" spans="1:14" ht="25.5" customHeight="1">
      <c r="A4" s="550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2"/>
      <c r="N4" s="306"/>
    </row>
    <row r="5" spans="1:14" ht="21.75">
      <c r="A5" s="553" t="s">
        <v>561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5"/>
      <c r="N5" s="306"/>
    </row>
    <row r="6" spans="1:14" ht="19.5" customHeight="1">
      <c r="A6" s="556" t="s">
        <v>74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8"/>
      <c r="N6" s="306"/>
    </row>
    <row r="7" spans="1:13" ht="12.75" customHeight="1">
      <c r="A7" s="559" t="s">
        <v>75</v>
      </c>
      <c r="B7" s="560"/>
      <c r="C7" s="581" t="s">
        <v>697</v>
      </c>
      <c r="D7" s="568" t="s">
        <v>95</v>
      </c>
      <c r="E7" s="584"/>
      <c r="F7" s="559" t="s">
        <v>80</v>
      </c>
      <c r="G7" s="560"/>
      <c r="H7" s="578" t="s">
        <v>442</v>
      </c>
      <c r="I7" s="581" t="s">
        <v>76</v>
      </c>
      <c r="J7" s="568" t="s">
        <v>95</v>
      </c>
      <c r="K7" s="571" t="s">
        <v>77</v>
      </c>
      <c r="L7" s="571" t="s">
        <v>78</v>
      </c>
      <c r="M7" s="571" t="s">
        <v>79</v>
      </c>
    </row>
    <row r="8" spans="1:13" ht="12.75" customHeight="1">
      <c r="A8" s="561"/>
      <c r="B8" s="562"/>
      <c r="C8" s="582"/>
      <c r="D8" s="569"/>
      <c r="E8" s="585"/>
      <c r="F8" s="561"/>
      <c r="G8" s="562"/>
      <c r="H8" s="579"/>
      <c r="I8" s="582"/>
      <c r="J8" s="569"/>
      <c r="K8" s="572"/>
      <c r="L8" s="572"/>
      <c r="M8" s="572"/>
    </row>
    <row r="9" spans="1:13" ht="12.75" customHeight="1">
      <c r="A9" s="561"/>
      <c r="B9" s="562"/>
      <c r="C9" s="582"/>
      <c r="D9" s="569"/>
      <c r="E9" s="585"/>
      <c r="F9" s="561"/>
      <c r="G9" s="562"/>
      <c r="H9" s="579"/>
      <c r="I9" s="582"/>
      <c r="J9" s="569"/>
      <c r="K9" s="572"/>
      <c r="L9" s="572"/>
      <c r="M9" s="572"/>
    </row>
    <row r="10" spans="1:13" ht="34.5" customHeight="1">
      <c r="A10" s="563"/>
      <c r="B10" s="564"/>
      <c r="C10" s="583"/>
      <c r="D10" s="570"/>
      <c r="E10" s="585"/>
      <c r="F10" s="563"/>
      <c r="G10" s="564"/>
      <c r="H10" s="579"/>
      <c r="I10" s="583"/>
      <c r="J10" s="570"/>
      <c r="K10" s="573"/>
      <c r="L10" s="573"/>
      <c r="M10" s="573"/>
    </row>
    <row r="11" spans="1:13" ht="37.5" customHeight="1">
      <c r="A11" s="565" t="s">
        <v>282</v>
      </c>
      <c r="B11" s="565" t="s">
        <v>81</v>
      </c>
      <c r="C11" s="565" t="s">
        <v>249</v>
      </c>
      <c r="D11" s="565" t="s">
        <v>281</v>
      </c>
      <c r="E11" s="585"/>
      <c r="F11" s="565" t="s">
        <v>178</v>
      </c>
      <c r="G11" s="565" t="s">
        <v>81</v>
      </c>
      <c r="H11" s="579"/>
      <c r="I11" s="565" t="s">
        <v>250</v>
      </c>
      <c r="J11" s="565" t="s">
        <v>252</v>
      </c>
      <c r="K11" s="95"/>
      <c r="L11" s="3"/>
      <c r="M11" s="2"/>
    </row>
    <row r="12" spans="1:13" ht="37.5" customHeight="1">
      <c r="A12" s="566"/>
      <c r="B12" s="566"/>
      <c r="C12" s="566"/>
      <c r="D12" s="566"/>
      <c r="E12" s="585"/>
      <c r="F12" s="566"/>
      <c r="G12" s="566"/>
      <c r="H12" s="579"/>
      <c r="I12" s="566"/>
      <c r="J12" s="566"/>
      <c r="K12" s="216"/>
      <c r="L12" s="3"/>
      <c r="M12" s="2"/>
    </row>
    <row r="13" spans="1:13" s="304" customFormat="1" ht="54.75" customHeight="1">
      <c r="A13" s="567"/>
      <c r="B13" s="567"/>
      <c r="C13" s="567"/>
      <c r="D13" s="567"/>
      <c r="E13" s="585"/>
      <c r="F13" s="567"/>
      <c r="G13" s="567"/>
      <c r="H13" s="580"/>
      <c r="I13" s="567"/>
      <c r="J13" s="567"/>
      <c r="K13" s="307">
        <f>13115+66</f>
        <v>13181</v>
      </c>
      <c r="L13" s="308">
        <v>3032</v>
      </c>
      <c r="M13" s="309">
        <f>L13/K13*100</f>
        <v>23.002807070783703</v>
      </c>
    </row>
    <row r="14" spans="1:13" s="304" customFormat="1" ht="37.5" customHeight="1">
      <c r="A14" s="310">
        <v>1</v>
      </c>
      <c r="B14" s="290" t="s">
        <v>443</v>
      </c>
      <c r="C14" s="215">
        <v>999000</v>
      </c>
      <c r="D14" s="311"/>
      <c r="E14" s="585"/>
      <c r="F14" s="332">
        <v>1</v>
      </c>
      <c r="G14" s="214" t="s">
        <v>495</v>
      </c>
      <c r="H14" s="214" t="s">
        <v>446</v>
      </c>
      <c r="I14" s="215">
        <v>999000</v>
      </c>
      <c r="J14" s="311">
        <v>0</v>
      </c>
      <c r="K14" s="312">
        <v>500</v>
      </c>
      <c r="L14" s="308">
        <v>551</v>
      </c>
      <c r="M14" s="309">
        <f>L14/K14*100</f>
        <v>110.2</v>
      </c>
    </row>
    <row r="15" spans="1:13" s="304" customFormat="1" ht="78.75">
      <c r="A15" s="310">
        <v>2</v>
      </c>
      <c r="B15" s="290" t="s">
        <v>444</v>
      </c>
      <c r="C15" s="215">
        <v>999000</v>
      </c>
      <c r="D15" s="311">
        <v>154010</v>
      </c>
      <c r="E15" s="585"/>
      <c r="F15" s="332">
        <v>2</v>
      </c>
      <c r="G15" s="214" t="s">
        <v>509</v>
      </c>
      <c r="H15" s="214" t="s">
        <v>281</v>
      </c>
      <c r="I15" s="215">
        <v>999000</v>
      </c>
      <c r="J15" s="311">
        <v>0</v>
      </c>
      <c r="K15" s="312"/>
      <c r="L15" s="308"/>
      <c r="M15" s="309"/>
    </row>
    <row r="16" spans="1:13" s="304" customFormat="1" ht="26.25">
      <c r="A16" s="310">
        <v>3</v>
      </c>
      <c r="B16" s="290" t="s">
        <v>492</v>
      </c>
      <c r="C16" s="215">
        <v>999000</v>
      </c>
      <c r="D16" s="311">
        <v>0</v>
      </c>
      <c r="E16" s="585"/>
      <c r="F16" s="332">
        <v>3</v>
      </c>
      <c r="G16" s="214" t="s">
        <v>447</v>
      </c>
      <c r="H16" s="214" t="s">
        <v>281</v>
      </c>
      <c r="I16" s="215">
        <v>999000</v>
      </c>
      <c r="J16" s="311">
        <v>0</v>
      </c>
      <c r="K16" s="312"/>
      <c r="L16" s="308"/>
      <c r="M16" s="309"/>
    </row>
    <row r="17" spans="1:13" s="304" customFormat="1" ht="52.5">
      <c r="A17" s="310">
        <v>4</v>
      </c>
      <c r="B17" s="291" t="s">
        <v>445</v>
      </c>
      <c r="C17" s="215">
        <v>999000</v>
      </c>
      <c r="D17" s="304">
        <v>17734</v>
      </c>
      <c r="E17" s="585"/>
      <c r="F17" s="332">
        <v>4</v>
      </c>
      <c r="G17" s="214" t="s">
        <v>546</v>
      </c>
      <c r="H17" s="214" t="s">
        <v>281</v>
      </c>
      <c r="I17" s="215">
        <v>999000</v>
      </c>
      <c r="J17" s="311">
        <v>9980</v>
      </c>
      <c r="K17" s="312"/>
      <c r="L17" s="308"/>
      <c r="M17" s="309"/>
    </row>
    <row r="18" spans="1:13" s="304" customFormat="1" ht="52.5">
      <c r="A18" s="310">
        <v>5</v>
      </c>
      <c r="B18" s="290" t="s">
        <v>448</v>
      </c>
      <c r="C18" s="215">
        <v>999000</v>
      </c>
      <c r="D18" s="311">
        <v>7258</v>
      </c>
      <c r="E18" s="585"/>
      <c r="F18" s="332">
        <v>5</v>
      </c>
      <c r="G18" s="304" t="s">
        <v>496</v>
      </c>
      <c r="H18" s="214" t="s">
        <v>281</v>
      </c>
      <c r="I18" s="215">
        <v>999000</v>
      </c>
      <c r="J18" s="311">
        <v>0</v>
      </c>
      <c r="K18" s="312"/>
      <c r="L18" s="308"/>
      <c r="M18" s="309"/>
    </row>
    <row r="19" spans="1:13" s="304" customFormat="1" ht="37.5" customHeight="1">
      <c r="A19" s="310">
        <v>6</v>
      </c>
      <c r="B19" s="214" t="s">
        <v>348</v>
      </c>
      <c r="C19" s="215">
        <v>999000</v>
      </c>
      <c r="D19" s="311">
        <v>104032</v>
      </c>
      <c r="E19" s="585"/>
      <c r="F19" s="332">
        <v>6</v>
      </c>
      <c r="G19" s="214" t="s">
        <v>562</v>
      </c>
      <c r="H19" s="214" t="s">
        <v>446</v>
      </c>
      <c r="I19" s="215">
        <v>999000</v>
      </c>
      <c r="J19" s="311">
        <v>44183</v>
      </c>
      <c r="K19" s="312"/>
      <c r="L19" s="308"/>
      <c r="M19" s="309"/>
    </row>
    <row r="20" spans="1:13" s="304" customFormat="1" ht="37.5" customHeight="1">
      <c r="A20" s="310">
        <v>7</v>
      </c>
      <c r="B20" s="304" t="s">
        <v>493</v>
      </c>
      <c r="C20" s="215">
        <v>999000</v>
      </c>
      <c r="D20" s="304">
        <v>0</v>
      </c>
      <c r="E20" s="585"/>
      <c r="F20" s="332">
        <v>7</v>
      </c>
      <c r="G20" s="313" t="s">
        <v>497</v>
      </c>
      <c r="H20" s="313" t="s">
        <v>446</v>
      </c>
      <c r="I20" s="215">
        <v>999000</v>
      </c>
      <c r="J20" s="311">
        <v>10238</v>
      </c>
      <c r="K20" s="312"/>
      <c r="L20" s="308"/>
      <c r="M20" s="309"/>
    </row>
    <row r="21" spans="1:13" s="304" customFormat="1" ht="52.5">
      <c r="A21" s="310">
        <v>8</v>
      </c>
      <c r="B21" s="214" t="s">
        <v>494</v>
      </c>
      <c r="C21" s="215">
        <v>999000</v>
      </c>
      <c r="D21" s="311">
        <v>0</v>
      </c>
      <c r="E21" s="585"/>
      <c r="F21" s="332">
        <v>8</v>
      </c>
      <c r="G21" s="313" t="s">
        <v>498</v>
      </c>
      <c r="H21" s="313" t="s">
        <v>281</v>
      </c>
      <c r="I21" s="215">
        <v>999000</v>
      </c>
      <c r="J21" s="311">
        <v>0</v>
      </c>
      <c r="K21" s="312"/>
      <c r="L21" s="308"/>
      <c r="M21" s="309"/>
    </row>
    <row r="22" spans="1:13" s="304" customFormat="1" ht="52.5">
      <c r="A22" s="310">
        <v>9</v>
      </c>
      <c r="B22" s="214" t="s">
        <v>507</v>
      </c>
      <c r="C22" s="215">
        <v>999000</v>
      </c>
      <c r="D22" s="311">
        <v>0</v>
      </c>
      <c r="E22" s="585"/>
      <c r="F22" s="332">
        <v>9</v>
      </c>
      <c r="G22" s="313" t="s">
        <v>508</v>
      </c>
      <c r="H22" s="313" t="s">
        <v>281</v>
      </c>
      <c r="I22" s="215">
        <v>999000</v>
      </c>
      <c r="J22" s="311">
        <v>0</v>
      </c>
      <c r="K22" s="312"/>
      <c r="L22" s="308"/>
      <c r="M22" s="309"/>
    </row>
    <row r="23" spans="1:13" s="304" customFormat="1" ht="52.5">
      <c r="A23" s="310">
        <v>10</v>
      </c>
      <c r="B23" s="214" t="s">
        <v>506</v>
      </c>
      <c r="C23" s="215">
        <v>999000</v>
      </c>
      <c r="D23" s="311">
        <v>38647</v>
      </c>
      <c r="E23" s="585"/>
      <c r="F23" s="332">
        <v>10</v>
      </c>
      <c r="G23" s="313" t="s">
        <v>499</v>
      </c>
      <c r="H23" s="313" t="s">
        <v>281</v>
      </c>
      <c r="I23" s="215">
        <v>999000</v>
      </c>
      <c r="J23" s="311">
        <v>60000</v>
      </c>
      <c r="K23" s="312"/>
      <c r="L23" s="308"/>
      <c r="M23" s="309"/>
    </row>
    <row r="24" spans="1:13" s="304" customFormat="1" ht="37.5" customHeight="1">
      <c r="A24" s="310">
        <v>11</v>
      </c>
      <c r="B24" s="214" t="s">
        <v>495</v>
      </c>
      <c r="C24" s="215">
        <v>999000</v>
      </c>
      <c r="D24" s="311">
        <v>0</v>
      </c>
      <c r="E24" s="585"/>
      <c r="F24" s="332">
        <v>11</v>
      </c>
      <c r="G24" s="313" t="s">
        <v>500</v>
      </c>
      <c r="H24" s="313" t="s">
        <v>281</v>
      </c>
      <c r="I24" s="215">
        <v>999000</v>
      </c>
      <c r="J24" s="311">
        <v>0</v>
      </c>
      <c r="K24" s="312"/>
      <c r="L24" s="308"/>
      <c r="M24" s="309"/>
    </row>
    <row r="25" spans="1:13" s="304" customFormat="1" ht="37.5" customHeight="1">
      <c r="A25" s="310">
        <v>12</v>
      </c>
      <c r="B25" s="214" t="s">
        <v>545</v>
      </c>
      <c r="C25" s="215">
        <v>999000</v>
      </c>
      <c r="D25" s="311">
        <v>60000</v>
      </c>
      <c r="E25" s="585"/>
      <c r="F25" s="332">
        <v>12</v>
      </c>
      <c r="G25" s="313" t="s">
        <v>501</v>
      </c>
      <c r="H25" s="313" t="s">
        <v>281</v>
      </c>
      <c r="I25" s="215">
        <v>999000</v>
      </c>
      <c r="J25" s="311">
        <v>0</v>
      </c>
      <c r="K25" s="312"/>
      <c r="L25" s="308"/>
      <c r="M25" s="309"/>
    </row>
    <row r="26" spans="1:13" s="304" customFormat="1" ht="37.5" customHeight="1">
      <c r="A26" s="310">
        <v>13</v>
      </c>
      <c r="B26" s="214" t="s">
        <v>546</v>
      </c>
      <c r="C26" s="215">
        <v>999000</v>
      </c>
      <c r="D26" s="311">
        <v>8981</v>
      </c>
      <c r="E26" s="585"/>
      <c r="F26" s="332">
        <v>13</v>
      </c>
      <c r="G26" s="313" t="s">
        <v>502</v>
      </c>
      <c r="H26" s="313" t="s">
        <v>254</v>
      </c>
      <c r="I26" s="215">
        <v>999000</v>
      </c>
      <c r="J26" s="311">
        <v>0</v>
      </c>
      <c r="K26" s="312"/>
      <c r="L26" s="308"/>
      <c r="M26" s="309"/>
    </row>
    <row r="27" spans="1:13" s="304" customFormat="1" ht="26.25">
      <c r="A27" s="310"/>
      <c r="B27" s="214"/>
      <c r="C27" s="215"/>
      <c r="D27" s="311"/>
      <c r="E27" s="585"/>
      <c r="F27" s="332">
        <v>14</v>
      </c>
      <c r="G27" s="313" t="s">
        <v>563</v>
      </c>
      <c r="H27" s="313" t="s">
        <v>254</v>
      </c>
      <c r="I27" s="215">
        <v>999000</v>
      </c>
      <c r="J27" s="311">
        <v>33594</v>
      </c>
      <c r="K27" s="312"/>
      <c r="L27" s="308"/>
      <c r="M27" s="309"/>
    </row>
    <row r="28" spans="1:13" s="304" customFormat="1" ht="37.5" customHeight="1">
      <c r="A28" s="310"/>
      <c r="B28" s="214"/>
      <c r="C28" s="215"/>
      <c r="D28" s="311"/>
      <c r="E28" s="585"/>
      <c r="F28" s="332">
        <v>15</v>
      </c>
      <c r="G28" s="313" t="s">
        <v>547</v>
      </c>
      <c r="H28" s="313" t="s">
        <v>281</v>
      </c>
      <c r="I28" s="215">
        <v>999000</v>
      </c>
      <c r="J28" s="311">
        <v>171122</v>
      </c>
      <c r="K28" s="312"/>
      <c r="L28" s="308"/>
      <c r="M28" s="309"/>
    </row>
    <row r="29" spans="1:13" s="304" customFormat="1" ht="52.5">
      <c r="A29" s="310"/>
      <c r="B29" s="214"/>
      <c r="C29" s="215"/>
      <c r="D29" s="311"/>
      <c r="E29" s="585"/>
      <c r="F29" s="332">
        <v>16</v>
      </c>
      <c r="G29" s="313" t="s">
        <v>503</v>
      </c>
      <c r="H29" s="313" t="s">
        <v>281</v>
      </c>
      <c r="I29" s="215">
        <v>999000</v>
      </c>
      <c r="J29" s="311">
        <v>0</v>
      </c>
      <c r="K29" s="312"/>
      <c r="L29" s="308"/>
      <c r="M29" s="309"/>
    </row>
    <row r="30" spans="1:13" s="304" customFormat="1" ht="37.5" customHeight="1">
      <c r="A30" s="310"/>
      <c r="B30" s="214"/>
      <c r="C30" s="215"/>
      <c r="D30" s="311"/>
      <c r="E30" s="585"/>
      <c r="F30" s="332">
        <v>17</v>
      </c>
      <c r="G30" s="313" t="s">
        <v>504</v>
      </c>
      <c r="H30" s="313" t="s">
        <v>281</v>
      </c>
      <c r="I30" s="215">
        <v>999000</v>
      </c>
      <c r="J30" s="311">
        <v>0</v>
      </c>
      <c r="K30" s="312"/>
      <c r="L30" s="308"/>
      <c r="M30" s="309"/>
    </row>
    <row r="31" spans="1:13" s="304" customFormat="1" ht="37.5" customHeight="1">
      <c r="A31" s="310"/>
      <c r="B31" s="214"/>
      <c r="C31" s="215"/>
      <c r="D31" s="311"/>
      <c r="E31" s="585"/>
      <c r="F31" s="332">
        <v>18</v>
      </c>
      <c r="G31" s="313" t="s">
        <v>505</v>
      </c>
      <c r="H31" s="313" t="s">
        <v>281</v>
      </c>
      <c r="I31" s="215">
        <v>999000</v>
      </c>
      <c r="J31" s="311">
        <v>20864</v>
      </c>
      <c r="K31" s="312"/>
      <c r="L31" s="308"/>
      <c r="M31" s="309"/>
    </row>
    <row r="32" spans="1:13" s="304" customFormat="1" ht="37.5" customHeight="1">
      <c r="A32" s="310"/>
      <c r="B32" s="214"/>
      <c r="C32" s="215"/>
      <c r="D32" s="311"/>
      <c r="E32" s="585"/>
      <c r="F32" s="332">
        <v>19</v>
      </c>
      <c r="G32" s="214" t="s">
        <v>506</v>
      </c>
      <c r="H32" s="313" t="s">
        <v>281</v>
      </c>
      <c r="I32" s="215">
        <v>999000</v>
      </c>
      <c r="J32" s="311">
        <v>40681</v>
      </c>
      <c r="K32" s="312"/>
      <c r="L32" s="308"/>
      <c r="M32" s="309"/>
    </row>
    <row r="33" spans="2:13" s="304" customFormat="1" ht="37.5" customHeight="1">
      <c r="B33" s="214"/>
      <c r="C33" s="215"/>
      <c r="D33" s="311"/>
      <c r="E33" s="585"/>
      <c r="F33" s="332">
        <v>20</v>
      </c>
      <c r="G33" s="214" t="s">
        <v>507</v>
      </c>
      <c r="H33" s="313" t="s">
        <v>281</v>
      </c>
      <c r="I33" s="215">
        <v>999000</v>
      </c>
      <c r="J33" s="304">
        <v>0</v>
      </c>
      <c r="K33" s="312"/>
      <c r="L33" s="308"/>
      <c r="M33" s="309"/>
    </row>
    <row r="34" spans="1:13" s="304" customFormat="1" ht="37.5" customHeight="1">
      <c r="A34" s="576" t="s">
        <v>92</v>
      </c>
      <c r="B34" s="577"/>
      <c r="C34" s="302"/>
      <c r="D34" s="308">
        <f>SUM(D14:D26)</f>
        <v>390662</v>
      </c>
      <c r="E34" s="585"/>
      <c r="F34" s="576" t="s">
        <v>93</v>
      </c>
      <c r="G34" s="577"/>
      <c r="H34" s="302"/>
      <c r="I34" s="314"/>
      <c r="J34" s="315">
        <f>SUM(J14:J33)</f>
        <v>390662</v>
      </c>
      <c r="K34" s="316" t="e">
        <f>#REF!+#REF!+#REF!+#REF!+#REF!+#REF!+#REF!</f>
        <v>#REF!</v>
      </c>
      <c r="L34" s="315" t="e">
        <f>#REF!+#REF!+#REF!+#REF!+#REF!</f>
        <v>#REF!</v>
      </c>
      <c r="M34" s="309" t="e">
        <f>L34/K34*100</f>
        <v>#REF!</v>
      </c>
    </row>
    <row r="35" spans="1:13" s="304" customFormat="1" ht="37.5" customHeight="1">
      <c r="A35" s="576" t="s">
        <v>94</v>
      </c>
      <c r="B35" s="577"/>
      <c r="C35" s="302"/>
      <c r="D35" s="308">
        <v>0</v>
      </c>
      <c r="E35" s="585"/>
      <c r="F35" s="574" t="s">
        <v>316</v>
      </c>
      <c r="G35" s="575"/>
      <c r="H35" s="318"/>
      <c r="I35" s="302"/>
      <c r="J35" s="319">
        <v>0</v>
      </c>
      <c r="K35" s="320"/>
      <c r="L35" s="321"/>
      <c r="M35" s="309"/>
    </row>
    <row r="36" spans="3:13" s="304" customFormat="1" ht="26.25">
      <c r="C36" s="389"/>
      <c r="D36" s="390"/>
      <c r="E36" s="391"/>
      <c r="F36" s="323"/>
      <c r="H36" s="324"/>
      <c r="I36" s="303"/>
      <c r="J36" s="322"/>
      <c r="K36" s="322"/>
      <c r="L36" s="325"/>
      <c r="M36" s="322"/>
    </row>
    <row r="37" spans="3:13" s="304" customFormat="1" ht="26.25">
      <c r="C37" s="389"/>
      <c r="D37" s="390"/>
      <c r="E37" s="391"/>
      <c r="F37" s="323"/>
      <c r="H37" s="324"/>
      <c r="I37" s="303"/>
      <c r="J37" s="322"/>
      <c r="K37" s="322"/>
      <c r="L37" s="325"/>
      <c r="M37" s="322"/>
    </row>
    <row r="38" spans="3:13" s="304" customFormat="1" ht="26.25">
      <c r="C38" s="392"/>
      <c r="D38" s="390"/>
      <c r="E38" s="391"/>
      <c r="F38" s="323"/>
      <c r="H38" s="324"/>
      <c r="I38" s="317"/>
      <c r="J38" s="322"/>
      <c r="K38" s="322"/>
      <c r="L38" s="325"/>
      <c r="M38" s="322"/>
    </row>
    <row r="39" spans="3:13" s="304" customFormat="1" ht="26.25">
      <c r="C39" s="215"/>
      <c r="D39" s="390"/>
      <c r="E39" s="391"/>
      <c r="F39" s="323"/>
      <c r="I39" s="305"/>
      <c r="J39" s="322"/>
      <c r="K39" s="322"/>
      <c r="L39" s="325"/>
      <c r="M39" s="322"/>
    </row>
    <row r="40" spans="1:13" s="304" customFormat="1" ht="26.25">
      <c r="A40" s="494" t="s">
        <v>227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6"/>
    </row>
    <row r="41" spans="1:13" s="304" customFormat="1" ht="26.25">
      <c r="A41" s="550"/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2"/>
    </row>
    <row r="42" spans="1:13" s="304" customFormat="1" ht="25.5" customHeight="1">
      <c r="A42" s="550" t="s">
        <v>698</v>
      </c>
      <c r="B42" s="551"/>
      <c r="C42" s="551"/>
      <c r="D42" s="551"/>
      <c r="E42" s="551"/>
      <c r="F42" s="551"/>
      <c r="G42" s="551"/>
      <c r="H42" s="551"/>
      <c r="I42" s="551"/>
      <c r="J42" s="551"/>
      <c r="K42" s="551"/>
      <c r="L42" s="551"/>
      <c r="M42" s="552"/>
    </row>
    <row r="43" spans="1:13" s="304" customFormat="1" ht="25.5" customHeight="1">
      <c r="A43" s="550"/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2"/>
    </row>
    <row r="44" spans="1:13" s="304" customFormat="1" ht="25.5" customHeight="1">
      <c r="A44" s="553" t="s">
        <v>721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5"/>
    </row>
    <row r="45" spans="1:13" s="304" customFormat="1" ht="25.5" customHeight="1">
      <c r="A45" s="556" t="s">
        <v>74</v>
      </c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8"/>
    </row>
    <row r="46" spans="1:13" s="304" customFormat="1" ht="25.5" customHeight="1">
      <c r="A46" s="559" t="s">
        <v>75</v>
      </c>
      <c r="B46" s="560"/>
      <c r="C46" s="581" t="s">
        <v>76</v>
      </c>
      <c r="D46" s="568" t="s">
        <v>567</v>
      </c>
      <c r="E46" s="584"/>
      <c r="F46" s="559" t="s">
        <v>80</v>
      </c>
      <c r="G46" s="560"/>
      <c r="H46" s="578" t="s">
        <v>442</v>
      </c>
      <c r="I46" s="581" t="s">
        <v>76</v>
      </c>
      <c r="J46" s="568" t="s">
        <v>567</v>
      </c>
      <c r="K46" s="571" t="s">
        <v>77</v>
      </c>
      <c r="L46" s="571" t="s">
        <v>78</v>
      </c>
      <c r="M46" s="571" t="s">
        <v>79</v>
      </c>
    </row>
    <row r="47" spans="1:13" s="304" customFormat="1" ht="25.5" customHeight="1">
      <c r="A47" s="561"/>
      <c r="B47" s="562"/>
      <c r="C47" s="582"/>
      <c r="D47" s="569"/>
      <c r="E47" s="585"/>
      <c r="F47" s="561"/>
      <c r="G47" s="562"/>
      <c r="H47" s="579"/>
      <c r="I47" s="582"/>
      <c r="J47" s="569"/>
      <c r="K47" s="572"/>
      <c r="L47" s="572"/>
      <c r="M47" s="572"/>
    </row>
    <row r="48" spans="1:13" s="304" customFormat="1" ht="25.5" customHeight="1">
      <c r="A48" s="561"/>
      <c r="B48" s="562"/>
      <c r="C48" s="582"/>
      <c r="D48" s="569"/>
      <c r="E48" s="585"/>
      <c r="F48" s="561"/>
      <c r="G48" s="562"/>
      <c r="H48" s="579"/>
      <c r="I48" s="582"/>
      <c r="J48" s="569"/>
      <c r="K48" s="572"/>
      <c r="L48" s="572"/>
      <c r="M48" s="572"/>
    </row>
    <row r="49" spans="1:13" s="304" customFormat="1" ht="25.5" customHeight="1">
      <c r="A49" s="563"/>
      <c r="B49" s="564"/>
      <c r="C49" s="583"/>
      <c r="D49" s="570"/>
      <c r="E49" s="585"/>
      <c r="F49" s="563"/>
      <c r="G49" s="564"/>
      <c r="H49" s="579"/>
      <c r="I49" s="583"/>
      <c r="J49" s="570"/>
      <c r="K49" s="573"/>
      <c r="L49" s="573"/>
      <c r="M49" s="573"/>
    </row>
    <row r="50" spans="1:13" s="304" customFormat="1" ht="26.25">
      <c r="A50" s="565" t="s">
        <v>282</v>
      </c>
      <c r="B50" s="565" t="s">
        <v>81</v>
      </c>
      <c r="C50" s="565" t="s">
        <v>249</v>
      </c>
      <c r="D50" s="565" t="s">
        <v>281</v>
      </c>
      <c r="E50" s="585"/>
      <c r="F50" s="565" t="s">
        <v>178</v>
      </c>
      <c r="G50" s="565" t="s">
        <v>81</v>
      </c>
      <c r="H50" s="579"/>
      <c r="I50" s="565" t="s">
        <v>250</v>
      </c>
      <c r="J50" s="565" t="s">
        <v>252</v>
      </c>
      <c r="K50" s="95"/>
      <c r="L50" s="3"/>
      <c r="M50" s="2"/>
    </row>
    <row r="51" spans="1:13" s="304" customFormat="1" ht="26.25">
      <c r="A51" s="566"/>
      <c r="B51" s="566"/>
      <c r="C51" s="566"/>
      <c r="D51" s="566"/>
      <c r="E51" s="585"/>
      <c r="F51" s="566"/>
      <c r="G51" s="566"/>
      <c r="H51" s="579"/>
      <c r="I51" s="566"/>
      <c r="J51" s="566"/>
      <c r="K51" s="216"/>
      <c r="L51" s="3"/>
      <c r="M51" s="2"/>
    </row>
    <row r="52" spans="1:13" s="304" customFormat="1" ht="26.25">
      <c r="A52" s="567"/>
      <c r="B52" s="567"/>
      <c r="C52" s="567"/>
      <c r="D52" s="567"/>
      <c r="E52" s="585"/>
      <c r="F52" s="567"/>
      <c r="G52" s="567"/>
      <c r="H52" s="580"/>
      <c r="I52" s="567"/>
      <c r="J52" s="567"/>
      <c r="K52" s="307">
        <f>13115+66</f>
        <v>13181</v>
      </c>
      <c r="L52" s="308">
        <v>3032</v>
      </c>
      <c r="M52" s="309">
        <f>L52/K52*100</f>
        <v>23.002807070783703</v>
      </c>
    </row>
    <row r="53" spans="1:13" s="304" customFormat="1" ht="26.25">
      <c r="A53" s="310">
        <v>1</v>
      </c>
      <c r="B53" s="290" t="s">
        <v>443</v>
      </c>
      <c r="C53" s="215">
        <v>999000</v>
      </c>
      <c r="D53" s="311"/>
      <c r="E53" s="585"/>
      <c r="F53" s="332">
        <v>1</v>
      </c>
      <c r="G53" s="214" t="s">
        <v>660</v>
      </c>
      <c r="H53" s="214" t="s">
        <v>446</v>
      </c>
      <c r="I53" s="215">
        <v>999000</v>
      </c>
      <c r="J53" s="311">
        <v>10282</v>
      </c>
      <c r="K53" s="312">
        <v>500</v>
      </c>
      <c r="L53" s="308">
        <v>551</v>
      </c>
      <c r="M53" s="309">
        <f>L53/K53*100</f>
        <v>110.2</v>
      </c>
    </row>
    <row r="54" spans="1:13" s="304" customFormat="1" ht="78.75">
      <c r="A54" s="310">
        <v>2</v>
      </c>
      <c r="B54" s="290" t="s">
        <v>444</v>
      </c>
      <c r="C54" s="215">
        <v>999000</v>
      </c>
      <c r="D54" s="311">
        <v>154001</v>
      </c>
      <c r="E54" s="585"/>
      <c r="F54" s="332">
        <v>2</v>
      </c>
      <c r="G54" s="214" t="s">
        <v>509</v>
      </c>
      <c r="H54" s="214" t="s">
        <v>281</v>
      </c>
      <c r="I54" s="215">
        <v>999000</v>
      </c>
      <c r="J54" s="311">
        <v>0</v>
      </c>
      <c r="K54" s="312"/>
      <c r="L54" s="308"/>
      <c r="M54" s="309"/>
    </row>
    <row r="55" spans="1:13" ht="26.25">
      <c r="A55" s="310">
        <v>3</v>
      </c>
      <c r="B55" s="290" t="s">
        <v>492</v>
      </c>
      <c r="C55" s="215">
        <v>999000</v>
      </c>
      <c r="D55" s="311">
        <v>0</v>
      </c>
      <c r="E55" s="585"/>
      <c r="F55" s="332">
        <v>3</v>
      </c>
      <c r="G55" s="214" t="s">
        <v>661</v>
      </c>
      <c r="H55" s="214" t="s">
        <v>281</v>
      </c>
      <c r="I55" s="215">
        <v>999000</v>
      </c>
      <c r="J55" s="311">
        <v>3000</v>
      </c>
      <c r="K55" s="312"/>
      <c r="L55" s="308"/>
      <c r="M55" s="309"/>
    </row>
    <row r="56" spans="1:13" ht="52.5">
      <c r="A56" s="310">
        <v>4</v>
      </c>
      <c r="B56" s="291" t="s">
        <v>445</v>
      </c>
      <c r="C56" s="215">
        <v>999000</v>
      </c>
      <c r="D56" s="304">
        <v>17734</v>
      </c>
      <c r="E56" s="585"/>
      <c r="F56" s="332">
        <v>4</v>
      </c>
      <c r="G56" s="214" t="s">
        <v>546</v>
      </c>
      <c r="H56" s="214" t="s">
        <v>281</v>
      </c>
      <c r="I56" s="215">
        <v>999000</v>
      </c>
      <c r="J56" s="311">
        <v>9980</v>
      </c>
      <c r="K56" s="312"/>
      <c r="L56" s="308"/>
      <c r="M56" s="309"/>
    </row>
    <row r="57" spans="1:13" ht="52.5">
      <c r="A57" s="310">
        <v>5</v>
      </c>
      <c r="B57" s="290" t="s">
        <v>448</v>
      </c>
      <c r="C57" s="215">
        <v>999000</v>
      </c>
      <c r="D57" s="311">
        <v>7258</v>
      </c>
      <c r="E57" s="585"/>
      <c r="F57" s="332">
        <v>5</v>
      </c>
      <c r="G57" s="304" t="s">
        <v>496</v>
      </c>
      <c r="H57" s="214" t="s">
        <v>281</v>
      </c>
      <c r="I57" s="215">
        <v>999000</v>
      </c>
      <c r="J57" s="311">
        <v>0</v>
      </c>
      <c r="K57" s="312"/>
      <c r="L57" s="308"/>
      <c r="M57" s="309"/>
    </row>
    <row r="58" spans="1:13" ht="26.25">
      <c r="A58" s="310">
        <v>6</v>
      </c>
      <c r="B58" s="214" t="s">
        <v>348</v>
      </c>
      <c r="C58" s="215">
        <v>999000</v>
      </c>
      <c r="D58" s="311">
        <v>104032</v>
      </c>
      <c r="E58" s="585"/>
      <c r="F58" s="332">
        <v>6</v>
      </c>
      <c r="G58" s="214" t="s">
        <v>562</v>
      </c>
      <c r="H58" s="214" t="s">
        <v>446</v>
      </c>
      <c r="I58" s="215">
        <v>999000</v>
      </c>
      <c r="J58" s="311">
        <v>44183</v>
      </c>
      <c r="K58" s="312"/>
      <c r="L58" s="308"/>
      <c r="M58" s="309"/>
    </row>
    <row r="59" spans="1:13" ht="26.25">
      <c r="A59" s="310">
        <v>7</v>
      </c>
      <c r="B59" s="304" t="s">
        <v>493</v>
      </c>
      <c r="C59" s="215">
        <v>999000</v>
      </c>
      <c r="D59" s="304">
        <v>0</v>
      </c>
      <c r="E59" s="585"/>
      <c r="F59" s="332">
        <v>7</v>
      </c>
      <c r="G59" s="313" t="s">
        <v>497</v>
      </c>
      <c r="H59" s="313" t="s">
        <v>446</v>
      </c>
      <c r="I59" s="215">
        <v>999000</v>
      </c>
      <c r="J59" s="311">
        <v>10238</v>
      </c>
      <c r="K59" s="312"/>
      <c r="L59" s="308"/>
      <c r="M59" s="309"/>
    </row>
    <row r="60" spans="1:13" ht="52.5">
      <c r="A60" s="310">
        <v>8</v>
      </c>
      <c r="B60" s="214" t="s">
        <v>494</v>
      </c>
      <c r="C60" s="215">
        <v>999000</v>
      </c>
      <c r="D60" s="311">
        <v>0</v>
      </c>
      <c r="E60" s="585"/>
      <c r="F60" s="332">
        <v>8</v>
      </c>
      <c r="G60" s="313" t="s">
        <v>498</v>
      </c>
      <c r="H60" s="313" t="s">
        <v>281</v>
      </c>
      <c r="I60" s="215">
        <v>999000</v>
      </c>
      <c r="J60" s="311">
        <v>0</v>
      </c>
      <c r="K60" s="312"/>
      <c r="L60" s="308"/>
      <c r="M60" s="309"/>
    </row>
    <row r="61" spans="1:13" ht="52.5">
      <c r="A61" s="310">
        <v>9</v>
      </c>
      <c r="B61" s="214" t="s">
        <v>507</v>
      </c>
      <c r="C61" s="215">
        <v>999000</v>
      </c>
      <c r="D61" s="311">
        <v>0</v>
      </c>
      <c r="E61" s="585"/>
      <c r="F61" s="332">
        <v>9</v>
      </c>
      <c r="G61" s="313" t="s">
        <v>508</v>
      </c>
      <c r="H61" s="313" t="s">
        <v>281</v>
      </c>
      <c r="I61" s="215">
        <v>999000</v>
      </c>
      <c r="J61" s="311">
        <v>0</v>
      </c>
      <c r="K61" s="312"/>
      <c r="L61" s="308"/>
      <c r="M61" s="309"/>
    </row>
    <row r="62" spans="1:13" ht="52.5">
      <c r="A62" s="310">
        <v>10</v>
      </c>
      <c r="B62" s="214" t="s">
        <v>506</v>
      </c>
      <c r="C62" s="215">
        <v>999000</v>
      </c>
      <c r="D62" s="311">
        <v>38647</v>
      </c>
      <c r="E62" s="585"/>
      <c r="F62" s="332">
        <v>10</v>
      </c>
      <c r="G62" s="313" t="s">
        <v>499</v>
      </c>
      <c r="H62" s="313" t="s">
        <v>281</v>
      </c>
      <c r="I62" s="215">
        <v>999000</v>
      </c>
      <c r="J62" s="311">
        <v>60000</v>
      </c>
      <c r="K62" s="312"/>
      <c r="L62" s="308"/>
      <c r="M62" s="309"/>
    </row>
    <row r="63" spans="1:13" ht="26.25">
      <c r="A63" s="310">
        <v>11</v>
      </c>
      <c r="B63" s="214" t="s">
        <v>495</v>
      </c>
      <c r="C63" s="215">
        <v>999000</v>
      </c>
      <c r="D63" s="311">
        <v>0</v>
      </c>
      <c r="E63" s="585"/>
      <c r="F63" s="332">
        <v>11</v>
      </c>
      <c r="G63" s="313" t="s">
        <v>662</v>
      </c>
      <c r="H63" s="313" t="s">
        <v>281</v>
      </c>
      <c r="I63" s="215">
        <v>999000</v>
      </c>
      <c r="J63" s="311">
        <v>2795</v>
      </c>
      <c r="K63" s="312"/>
      <c r="L63" s="308"/>
      <c r="M63" s="309"/>
    </row>
    <row r="64" spans="1:13" ht="26.25">
      <c r="A64" s="310">
        <v>12</v>
      </c>
      <c r="B64" s="214" t="s">
        <v>545</v>
      </c>
      <c r="C64" s="215">
        <v>999000</v>
      </c>
      <c r="D64" s="311">
        <v>60000</v>
      </c>
      <c r="E64" s="585"/>
      <c r="F64" s="332">
        <v>12</v>
      </c>
      <c r="G64" s="313" t="s">
        <v>501</v>
      </c>
      <c r="H64" s="313" t="s">
        <v>281</v>
      </c>
      <c r="I64" s="215">
        <v>999000</v>
      </c>
      <c r="J64" s="311">
        <v>0</v>
      </c>
      <c r="K64" s="312"/>
      <c r="L64" s="308"/>
      <c r="M64" s="309"/>
    </row>
    <row r="65" spans="1:13" ht="52.5">
      <c r="A65" s="310">
        <v>13</v>
      </c>
      <c r="B65" s="214" t="s">
        <v>546</v>
      </c>
      <c r="C65" s="215">
        <v>999000</v>
      </c>
      <c r="D65" s="311">
        <v>8990</v>
      </c>
      <c r="E65" s="585"/>
      <c r="F65" s="332">
        <v>13</v>
      </c>
      <c r="G65" s="313" t="s">
        <v>502</v>
      </c>
      <c r="H65" s="313" t="s">
        <v>254</v>
      </c>
      <c r="I65" s="215">
        <v>999000</v>
      </c>
      <c r="J65" s="311">
        <v>0</v>
      </c>
      <c r="K65" s="312"/>
      <c r="L65" s="308"/>
      <c r="M65" s="309"/>
    </row>
    <row r="66" spans="1:13" ht="26.25">
      <c r="A66" s="310"/>
      <c r="B66" s="214" t="s">
        <v>653</v>
      </c>
      <c r="C66" s="215">
        <v>999000</v>
      </c>
      <c r="D66" s="311">
        <v>9900</v>
      </c>
      <c r="E66" s="585"/>
      <c r="F66" s="332">
        <v>14</v>
      </c>
      <c r="G66" s="313" t="s">
        <v>663</v>
      </c>
      <c r="H66" s="313" t="s">
        <v>254</v>
      </c>
      <c r="I66" s="215">
        <v>999000</v>
      </c>
      <c r="J66" s="311">
        <v>22793</v>
      </c>
      <c r="K66" s="312"/>
      <c r="L66" s="308"/>
      <c r="M66" s="309"/>
    </row>
    <row r="67" spans="1:13" ht="26.25">
      <c r="A67" s="310"/>
      <c r="B67" s="214" t="s">
        <v>654</v>
      </c>
      <c r="C67" s="215">
        <v>999000</v>
      </c>
      <c r="D67" s="311">
        <v>3000</v>
      </c>
      <c r="E67" s="585"/>
      <c r="F67" s="332">
        <v>15</v>
      </c>
      <c r="G67" s="313" t="s">
        <v>547</v>
      </c>
      <c r="H67" s="313" t="s">
        <v>281</v>
      </c>
      <c r="I67" s="215">
        <v>999000</v>
      </c>
      <c r="J67" s="311">
        <v>171122</v>
      </c>
      <c r="K67" s="312"/>
      <c r="L67" s="308"/>
      <c r="M67" s="309"/>
    </row>
    <row r="68" spans="1:13" ht="52.5">
      <c r="A68" s="310"/>
      <c r="B68" s="214" t="s">
        <v>655</v>
      </c>
      <c r="C68" s="215">
        <v>999000</v>
      </c>
      <c r="D68" s="311">
        <v>150</v>
      </c>
      <c r="E68" s="585"/>
      <c r="F68" s="332">
        <v>16</v>
      </c>
      <c r="G68" s="313" t="s">
        <v>503</v>
      </c>
      <c r="H68" s="313" t="s">
        <v>281</v>
      </c>
      <c r="I68" s="215">
        <v>999000</v>
      </c>
      <c r="J68" s="311">
        <v>9900</v>
      </c>
      <c r="K68" s="312"/>
      <c r="L68" s="308"/>
      <c r="M68" s="309"/>
    </row>
    <row r="69" spans="1:13" ht="26.25">
      <c r="A69" s="310"/>
      <c r="B69" s="214" t="s">
        <v>656</v>
      </c>
      <c r="C69" s="215">
        <v>999000</v>
      </c>
      <c r="D69" s="311">
        <v>35</v>
      </c>
      <c r="E69" s="585"/>
      <c r="F69" s="332">
        <v>17</v>
      </c>
      <c r="G69" s="313" t="s">
        <v>504</v>
      </c>
      <c r="H69" s="313" t="s">
        <v>281</v>
      </c>
      <c r="I69" s="215">
        <v>999000</v>
      </c>
      <c r="J69" s="311">
        <v>0</v>
      </c>
      <c r="K69" s="312"/>
      <c r="L69" s="308"/>
      <c r="M69" s="309"/>
    </row>
    <row r="70" spans="1:13" ht="26.25">
      <c r="A70" s="310"/>
      <c r="B70" s="214" t="s">
        <v>657</v>
      </c>
      <c r="C70" s="215">
        <v>999000</v>
      </c>
      <c r="D70" s="311">
        <v>2176</v>
      </c>
      <c r="E70" s="585"/>
      <c r="F70" s="332">
        <v>18</v>
      </c>
      <c r="G70" s="313" t="s">
        <v>505</v>
      </c>
      <c r="H70" s="313" t="s">
        <v>281</v>
      </c>
      <c r="I70" s="215">
        <v>999000</v>
      </c>
      <c r="J70" s="311">
        <v>20864</v>
      </c>
      <c r="K70" s="312"/>
      <c r="L70" s="308"/>
      <c r="M70" s="309"/>
    </row>
    <row r="71" spans="1:13" ht="26.25">
      <c r="A71" s="310"/>
      <c r="B71" s="214" t="s">
        <v>658</v>
      </c>
      <c r="C71" s="215">
        <v>999000</v>
      </c>
      <c r="D71" s="311">
        <v>14822</v>
      </c>
      <c r="E71" s="585"/>
      <c r="F71" s="332">
        <v>19</v>
      </c>
      <c r="G71" s="214" t="s">
        <v>506</v>
      </c>
      <c r="H71" s="313" t="s">
        <v>281</v>
      </c>
      <c r="I71" s="215">
        <v>999000</v>
      </c>
      <c r="J71" s="311">
        <v>40681</v>
      </c>
      <c r="K71" s="312"/>
      <c r="L71" s="308"/>
      <c r="M71" s="309"/>
    </row>
    <row r="72" spans="1:13" ht="52.5">
      <c r="A72" s="304"/>
      <c r="B72" s="214" t="s">
        <v>659</v>
      </c>
      <c r="C72" s="215">
        <v>999000</v>
      </c>
      <c r="D72" s="311">
        <v>1000</v>
      </c>
      <c r="E72" s="585"/>
      <c r="F72" s="332">
        <v>20</v>
      </c>
      <c r="G72" s="214" t="s">
        <v>507</v>
      </c>
      <c r="H72" s="313" t="s">
        <v>281</v>
      </c>
      <c r="I72" s="215">
        <v>999000</v>
      </c>
      <c r="J72" s="304">
        <v>0</v>
      </c>
      <c r="K72" s="312"/>
      <c r="L72" s="308"/>
      <c r="M72" s="309"/>
    </row>
    <row r="73" spans="1:13" ht="25.5" customHeight="1">
      <c r="A73" s="576" t="s">
        <v>92</v>
      </c>
      <c r="B73" s="577"/>
      <c r="C73" s="369"/>
      <c r="D73" s="308">
        <f>SUM(D53:D72)</f>
        <v>421745</v>
      </c>
      <c r="E73" s="585"/>
      <c r="F73" s="576" t="s">
        <v>93</v>
      </c>
      <c r="G73" s="577"/>
      <c r="H73" s="369"/>
      <c r="I73" s="314"/>
      <c r="J73" s="315">
        <f>SUM(J53:J72)</f>
        <v>405838</v>
      </c>
      <c r="K73" s="316" t="e">
        <f>#REF!+#REF!+#REF!+#REF!+#REF!+#REF!+#REF!</f>
        <v>#REF!</v>
      </c>
      <c r="L73" s="315" t="e">
        <f>#REF!+#REF!+#REF!+#REF!+#REF!</f>
        <v>#REF!</v>
      </c>
      <c r="M73" s="309" t="e">
        <f>L73/K73*100</f>
        <v>#REF!</v>
      </c>
    </row>
    <row r="74" spans="1:13" ht="25.5" customHeight="1">
      <c r="A74" s="576" t="s">
        <v>94</v>
      </c>
      <c r="B74" s="577"/>
      <c r="C74" s="369"/>
      <c r="D74" s="308">
        <v>0</v>
      </c>
      <c r="E74" s="585"/>
      <c r="F74" s="574" t="s">
        <v>316</v>
      </c>
      <c r="G74" s="575"/>
      <c r="H74" s="318"/>
      <c r="I74" s="369"/>
      <c r="J74" s="319">
        <v>0</v>
      </c>
      <c r="K74" s="320"/>
      <c r="L74" s="321"/>
      <c r="M74" s="309"/>
    </row>
    <row r="75" ht="23.25">
      <c r="E75" s="388"/>
    </row>
    <row r="76" ht="23.25">
      <c r="E76" s="388"/>
    </row>
    <row r="77" ht="3" customHeight="1">
      <c r="E77" s="388"/>
    </row>
    <row r="78" ht="18" customHeight="1" hidden="1">
      <c r="E78" s="388"/>
    </row>
    <row r="79" spans="1:13" ht="12.75" hidden="1">
      <c r="A79" s="494" t="s">
        <v>227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6"/>
    </row>
    <row r="80" spans="1:13" ht="12.75" hidden="1">
      <c r="A80" s="550"/>
      <c r="B80" s="551"/>
      <c r="C80" s="551"/>
      <c r="D80" s="551"/>
      <c r="E80" s="551"/>
      <c r="F80" s="551"/>
      <c r="G80" s="551"/>
      <c r="H80" s="551"/>
      <c r="I80" s="551"/>
      <c r="J80" s="551"/>
      <c r="K80" s="551"/>
      <c r="L80" s="551"/>
      <c r="M80" s="552"/>
    </row>
    <row r="81" spans="1:13" ht="12.75" hidden="1">
      <c r="A81" s="550" t="s">
        <v>699</v>
      </c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2"/>
    </row>
    <row r="82" spans="1:13" ht="12.75" hidden="1">
      <c r="A82" s="550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2"/>
    </row>
    <row r="83" spans="1:13" ht="21.75" hidden="1">
      <c r="A83" s="553" t="s">
        <v>561</v>
      </c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5"/>
    </row>
    <row r="84" spans="1:13" ht="21.75" hidden="1">
      <c r="A84" s="556" t="s">
        <v>74</v>
      </c>
      <c r="B84" s="557"/>
      <c r="C84" s="557"/>
      <c r="D84" s="557"/>
      <c r="E84" s="557"/>
      <c r="F84" s="557"/>
      <c r="G84" s="557"/>
      <c r="H84" s="557"/>
      <c r="I84" s="557"/>
      <c r="J84" s="557"/>
      <c r="K84" s="557"/>
      <c r="L84" s="557"/>
      <c r="M84" s="558"/>
    </row>
    <row r="85" spans="1:13" ht="12.75" hidden="1">
      <c r="A85" s="559" t="s">
        <v>75</v>
      </c>
      <c r="B85" s="560"/>
      <c r="C85" s="581" t="s">
        <v>76</v>
      </c>
      <c r="D85" s="568" t="s">
        <v>568</v>
      </c>
      <c r="E85" s="584"/>
      <c r="F85" s="559" t="s">
        <v>80</v>
      </c>
      <c r="G85" s="560"/>
      <c r="H85" s="578" t="s">
        <v>442</v>
      </c>
      <c r="I85" s="581" t="s">
        <v>76</v>
      </c>
      <c r="J85" s="568" t="s">
        <v>568</v>
      </c>
      <c r="K85" s="571" t="s">
        <v>77</v>
      </c>
      <c r="L85" s="571" t="s">
        <v>78</v>
      </c>
      <c r="M85" s="571" t="s">
        <v>79</v>
      </c>
    </row>
    <row r="86" spans="1:13" ht="12.75" hidden="1">
      <c r="A86" s="561"/>
      <c r="B86" s="562"/>
      <c r="C86" s="582"/>
      <c r="D86" s="569"/>
      <c r="E86" s="585"/>
      <c r="F86" s="561"/>
      <c r="G86" s="562"/>
      <c r="H86" s="579"/>
      <c r="I86" s="582"/>
      <c r="J86" s="569"/>
      <c r="K86" s="572"/>
      <c r="L86" s="572"/>
      <c r="M86" s="572"/>
    </row>
    <row r="87" spans="1:13" ht="12.75" hidden="1">
      <c r="A87" s="561"/>
      <c r="B87" s="562"/>
      <c r="C87" s="582"/>
      <c r="D87" s="569"/>
      <c r="E87" s="585"/>
      <c r="F87" s="561"/>
      <c r="G87" s="562"/>
      <c r="H87" s="579"/>
      <c r="I87" s="582"/>
      <c r="J87" s="569"/>
      <c r="K87" s="572"/>
      <c r="L87" s="572"/>
      <c r="M87" s="572"/>
    </row>
    <row r="88" spans="1:13" ht="12.75" hidden="1">
      <c r="A88" s="563"/>
      <c r="B88" s="564"/>
      <c r="C88" s="583"/>
      <c r="D88" s="570"/>
      <c r="E88" s="585"/>
      <c r="F88" s="563"/>
      <c r="G88" s="564"/>
      <c r="H88" s="579"/>
      <c r="I88" s="583"/>
      <c r="J88" s="570"/>
      <c r="K88" s="573"/>
      <c r="L88" s="573"/>
      <c r="M88" s="573"/>
    </row>
    <row r="89" spans="1:13" ht="18.75" hidden="1">
      <c r="A89" s="565" t="s">
        <v>282</v>
      </c>
      <c r="B89" s="565" t="s">
        <v>81</v>
      </c>
      <c r="C89" s="565" t="s">
        <v>249</v>
      </c>
      <c r="D89" s="565" t="s">
        <v>281</v>
      </c>
      <c r="E89" s="585"/>
      <c r="F89" s="565" t="s">
        <v>178</v>
      </c>
      <c r="G89" s="565" t="s">
        <v>81</v>
      </c>
      <c r="H89" s="579"/>
      <c r="I89" s="565" t="s">
        <v>250</v>
      </c>
      <c r="J89" s="565" t="s">
        <v>252</v>
      </c>
      <c r="K89" s="95"/>
      <c r="L89" s="3"/>
      <c r="M89" s="2"/>
    </row>
    <row r="90" spans="1:13" ht="18.75" hidden="1">
      <c r="A90" s="566"/>
      <c r="B90" s="566"/>
      <c r="C90" s="566"/>
      <c r="D90" s="566"/>
      <c r="E90" s="585"/>
      <c r="F90" s="566"/>
      <c r="G90" s="566"/>
      <c r="H90" s="579"/>
      <c r="I90" s="566"/>
      <c r="J90" s="566"/>
      <c r="K90" s="216"/>
      <c r="L90" s="3"/>
      <c r="M90" s="2"/>
    </row>
    <row r="91" spans="1:13" ht="26.25" hidden="1">
      <c r="A91" s="567"/>
      <c r="B91" s="567"/>
      <c r="C91" s="567"/>
      <c r="D91" s="567"/>
      <c r="E91" s="585"/>
      <c r="F91" s="567"/>
      <c r="G91" s="567"/>
      <c r="H91" s="580"/>
      <c r="I91" s="567"/>
      <c r="J91" s="567"/>
      <c r="K91" s="307">
        <f>13115+66</f>
        <v>13181</v>
      </c>
      <c r="L91" s="308">
        <v>3032</v>
      </c>
      <c r="M91" s="309">
        <f>L91/K91*100</f>
        <v>23.002807070783703</v>
      </c>
    </row>
    <row r="92" spans="1:13" ht="26.25" hidden="1">
      <c r="A92" s="310">
        <v>1</v>
      </c>
      <c r="B92" s="290" t="s">
        <v>443</v>
      </c>
      <c r="C92" s="215">
        <v>999000</v>
      </c>
      <c r="D92" s="311"/>
      <c r="E92" s="585"/>
      <c r="F92" s="332">
        <v>1</v>
      </c>
      <c r="G92" s="214" t="s">
        <v>660</v>
      </c>
      <c r="H92" s="214" t="s">
        <v>446</v>
      </c>
      <c r="I92" s="215">
        <v>999000</v>
      </c>
      <c r="J92" s="311">
        <v>3192</v>
      </c>
      <c r="K92" s="312">
        <v>500</v>
      </c>
      <c r="L92" s="308">
        <v>551</v>
      </c>
      <c r="M92" s="309">
        <f>L92/K92*100</f>
        <v>110.2</v>
      </c>
    </row>
    <row r="93" spans="1:13" ht="78.75" hidden="1">
      <c r="A93" s="310">
        <v>2</v>
      </c>
      <c r="B93" s="290" t="s">
        <v>444</v>
      </c>
      <c r="C93" s="215">
        <v>999000</v>
      </c>
      <c r="D93" s="311"/>
      <c r="E93" s="585"/>
      <c r="F93" s="332">
        <v>2</v>
      </c>
      <c r="G93" s="214" t="s">
        <v>509</v>
      </c>
      <c r="H93" s="214" t="s">
        <v>281</v>
      </c>
      <c r="I93" s="215">
        <v>999000</v>
      </c>
      <c r="J93" s="311">
        <v>0</v>
      </c>
      <c r="K93" s="312"/>
      <c r="L93" s="308"/>
      <c r="M93" s="309"/>
    </row>
    <row r="94" spans="1:13" ht="26.25" hidden="1">
      <c r="A94" s="310">
        <v>3</v>
      </c>
      <c r="B94" s="290" t="s">
        <v>492</v>
      </c>
      <c r="C94" s="215">
        <v>999000</v>
      </c>
      <c r="D94" s="311">
        <v>0</v>
      </c>
      <c r="E94" s="585"/>
      <c r="F94" s="332">
        <v>3</v>
      </c>
      <c r="G94" s="214" t="s">
        <v>661</v>
      </c>
      <c r="H94" s="214" t="s">
        <v>281</v>
      </c>
      <c r="I94" s="215">
        <v>999000</v>
      </c>
      <c r="J94" s="311"/>
      <c r="K94" s="312"/>
      <c r="L94" s="308"/>
      <c r="M94" s="309"/>
    </row>
    <row r="95" spans="1:13" ht="52.5" hidden="1">
      <c r="A95" s="310">
        <v>4</v>
      </c>
      <c r="B95" s="291" t="s">
        <v>445</v>
      </c>
      <c r="C95" s="215">
        <v>999000</v>
      </c>
      <c r="D95" s="304"/>
      <c r="E95" s="585"/>
      <c r="F95" s="332">
        <v>4</v>
      </c>
      <c r="G95" s="214" t="s">
        <v>546</v>
      </c>
      <c r="H95" s="214" t="s">
        <v>281</v>
      </c>
      <c r="I95" s="215">
        <v>999000</v>
      </c>
      <c r="J95" s="311">
        <v>9989</v>
      </c>
      <c r="K95" s="312"/>
      <c r="L95" s="308"/>
      <c r="M95" s="309"/>
    </row>
    <row r="96" spans="1:13" ht="52.5" hidden="1">
      <c r="A96" s="310">
        <v>5</v>
      </c>
      <c r="B96" s="290" t="s">
        <v>448</v>
      </c>
      <c r="C96" s="215">
        <v>999000</v>
      </c>
      <c r="D96" s="311"/>
      <c r="E96" s="585"/>
      <c r="F96" s="332">
        <v>5</v>
      </c>
      <c r="G96" s="304" t="s">
        <v>496</v>
      </c>
      <c r="H96" s="214" t="s">
        <v>281</v>
      </c>
      <c r="I96" s="215">
        <v>999000</v>
      </c>
      <c r="J96" s="311">
        <v>0</v>
      </c>
      <c r="K96" s="312"/>
      <c r="L96" s="308"/>
      <c r="M96" s="309"/>
    </row>
    <row r="97" spans="1:13" ht="26.25" hidden="1">
      <c r="A97" s="310">
        <v>6</v>
      </c>
      <c r="B97" s="214" t="s">
        <v>348</v>
      </c>
      <c r="C97" s="215">
        <v>999000</v>
      </c>
      <c r="D97" s="311"/>
      <c r="E97" s="585"/>
      <c r="F97" s="332">
        <v>6</v>
      </c>
      <c r="G97" s="214" t="s">
        <v>562</v>
      </c>
      <c r="H97" s="214" t="s">
        <v>446</v>
      </c>
      <c r="I97" s="215">
        <v>999000</v>
      </c>
      <c r="J97" s="311">
        <v>44183</v>
      </c>
      <c r="K97" s="312"/>
      <c r="L97" s="308"/>
      <c r="M97" s="309"/>
    </row>
    <row r="98" spans="1:13" ht="26.25" hidden="1">
      <c r="A98" s="310">
        <v>7</v>
      </c>
      <c r="B98" s="304" t="s">
        <v>493</v>
      </c>
      <c r="C98" s="215">
        <v>999000</v>
      </c>
      <c r="D98" s="304">
        <v>0</v>
      </c>
      <c r="E98" s="585"/>
      <c r="F98" s="332">
        <v>7</v>
      </c>
      <c r="G98" s="313" t="s">
        <v>497</v>
      </c>
      <c r="H98" s="313" t="s">
        <v>446</v>
      </c>
      <c r="I98" s="215">
        <v>999000</v>
      </c>
      <c r="J98" s="311">
        <v>2134</v>
      </c>
      <c r="K98" s="312"/>
      <c r="L98" s="308"/>
      <c r="M98" s="309"/>
    </row>
    <row r="99" spans="1:13" ht="52.5" hidden="1">
      <c r="A99" s="310">
        <v>8</v>
      </c>
      <c r="B99" s="214" t="s">
        <v>494</v>
      </c>
      <c r="C99" s="215">
        <v>999000</v>
      </c>
      <c r="D99" s="311">
        <v>0</v>
      </c>
      <c r="E99" s="585"/>
      <c r="F99" s="332">
        <v>8</v>
      </c>
      <c r="G99" s="313" t="s">
        <v>498</v>
      </c>
      <c r="H99" s="313" t="s">
        <v>281</v>
      </c>
      <c r="I99" s="215">
        <v>999000</v>
      </c>
      <c r="J99" s="311">
        <v>0</v>
      </c>
      <c r="K99" s="312"/>
      <c r="L99" s="308"/>
      <c r="M99" s="309"/>
    </row>
    <row r="100" spans="1:13" ht="52.5" hidden="1">
      <c r="A100" s="310">
        <v>9</v>
      </c>
      <c r="B100" s="214" t="s">
        <v>507</v>
      </c>
      <c r="C100" s="215">
        <v>999000</v>
      </c>
      <c r="D100" s="311">
        <v>0</v>
      </c>
      <c r="E100" s="585"/>
      <c r="F100" s="332">
        <v>9</v>
      </c>
      <c r="G100" s="313" t="s">
        <v>508</v>
      </c>
      <c r="H100" s="313" t="s">
        <v>281</v>
      </c>
      <c r="I100" s="215">
        <v>999000</v>
      </c>
      <c r="J100" s="311">
        <v>0</v>
      </c>
      <c r="K100" s="312"/>
      <c r="L100" s="308"/>
      <c r="M100" s="309"/>
    </row>
    <row r="101" spans="1:13" ht="52.5" hidden="1">
      <c r="A101" s="310">
        <v>10</v>
      </c>
      <c r="B101" s="214" t="s">
        <v>506</v>
      </c>
      <c r="C101" s="215">
        <v>999000</v>
      </c>
      <c r="D101" s="311" t="s">
        <v>664</v>
      </c>
      <c r="E101" s="585"/>
      <c r="F101" s="332">
        <v>10</v>
      </c>
      <c r="G101" s="313" t="s">
        <v>499</v>
      </c>
      <c r="H101" s="313" t="s">
        <v>281</v>
      </c>
      <c r="I101" s="215">
        <v>999000</v>
      </c>
      <c r="J101" s="311">
        <v>5080</v>
      </c>
      <c r="K101" s="312"/>
      <c r="L101" s="308"/>
      <c r="M101" s="309"/>
    </row>
    <row r="102" spans="1:13" ht="26.25" hidden="1">
      <c r="A102" s="310">
        <v>11</v>
      </c>
      <c r="B102" s="214" t="s">
        <v>495</v>
      </c>
      <c r="C102" s="215">
        <v>999000</v>
      </c>
      <c r="D102" s="311">
        <v>0</v>
      </c>
      <c r="E102" s="585"/>
      <c r="F102" s="332">
        <v>11</v>
      </c>
      <c r="G102" s="313" t="s">
        <v>662</v>
      </c>
      <c r="H102" s="313" t="s">
        <v>281</v>
      </c>
      <c r="I102" s="215">
        <v>999000</v>
      </c>
      <c r="J102" s="311"/>
      <c r="K102" s="312"/>
      <c r="L102" s="308"/>
      <c r="M102" s="309"/>
    </row>
    <row r="103" spans="1:13" ht="26.25" hidden="1">
      <c r="A103" s="310">
        <v>12</v>
      </c>
      <c r="B103" s="214" t="s">
        <v>545</v>
      </c>
      <c r="C103" s="215">
        <v>999000</v>
      </c>
      <c r="D103" s="311">
        <v>2664</v>
      </c>
      <c r="E103" s="585"/>
      <c r="F103" s="332">
        <v>12</v>
      </c>
      <c r="G103" s="313" t="s">
        <v>501</v>
      </c>
      <c r="H103" s="313" t="s">
        <v>281</v>
      </c>
      <c r="I103" s="215">
        <v>999000</v>
      </c>
      <c r="J103" s="311">
        <v>0</v>
      </c>
      <c r="K103" s="312"/>
      <c r="L103" s="308"/>
      <c r="M103" s="309"/>
    </row>
    <row r="104" spans="1:13" ht="52.5" hidden="1">
      <c r="A104" s="310">
        <v>13</v>
      </c>
      <c r="B104" s="214" t="s">
        <v>546</v>
      </c>
      <c r="C104" s="215">
        <v>999000</v>
      </c>
      <c r="D104" s="311">
        <v>8990</v>
      </c>
      <c r="E104" s="585"/>
      <c r="F104" s="332">
        <v>13</v>
      </c>
      <c r="G104" s="313" t="s">
        <v>502</v>
      </c>
      <c r="H104" s="313" t="s">
        <v>254</v>
      </c>
      <c r="I104" s="215">
        <v>999000</v>
      </c>
      <c r="J104" s="311">
        <v>0</v>
      </c>
      <c r="K104" s="312"/>
      <c r="L104" s="308"/>
      <c r="M104" s="309"/>
    </row>
    <row r="105" spans="1:13" ht="26.25" hidden="1">
      <c r="A105" s="310"/>
      <c r="B105" s="214" t="s">
        <v>653</v>
      </c>
      <c r="C105" s="215">
        <v>999000</v>
      </c>
      <c r="D105" s="311">
        <v>9900</v>
      </c>
      <c r="E105" s="585"/>
      <c r="F105" s="332">
        <v>14</v>
      </c>
      <c r="G105" s="313" t="s">
        <v>663</v>
      </c>
      <c r="H105" s="313" t="s">
        <v>254</v>
      </c>
      <c r="I105" s="215">
        <v>999000</v>
      </c>
      <c r="J105" s="311">
        <v>2465</v>
      </c>
      <c r="K105" s="312"/>
      <c r="L105" s="308"/>
      <c r="M105" s="309"/>
    </row>
    <row r="106" spans="1:13" ht="26.25" hidden="1">
      <c r="A106" s="310"/>
      <c r="B106" s="214" t="s">
        <v>654</v>
      </c>
      <c r="C106" s="215">
        <v>999000</v>
      </c>
      <c r="D106" s="311">
        <v>2850</v>
      </c>
      <c r="E106" s="585"/>
      <c r="F106" s="332">
        <v>15</v>
      </c>
      <c r="G106" s="313" t="s">
        <v>547</v>
      </c>
      <c r="H106" s="313" t="s">
        <v>281</v>
      </c>
      <c r="I106" s="215">
        <v>999000</v>
      </c>
      <c r="J106" s="311">
        <v>5258</v>
      </c>
      <c r="K106" s="312"/>
      <c r="L106" s="308"/>
      <c r="M106" s="309"/>
    </row>
    <row r="107" spans="1:13" ht="52.5" hidden="1">
      <c r="A107" s="310"/>
      <c r="B107" s="214" t="s">
        <v>655</v>
      </c>
      <c r="C107" s="215">
        <v>999000</v>
      </c>
      <c r="D107" s="311">
        <v>119</v>
      </c>
      <c r="E107" s="585"/>
      <c r="F107" s="332">
        <v>16</v>
      </c>
      <c r="G107" s="313" t="s">
        <v>503</v>
      </c>
      <c r="H107" s="313" t="s">
        <v>281</v>
      </c>
      <c r="I107" s="215">
        <v>999000</v>
      </c>
      <c r="J107" s="311"/>
      <c r="K107" s="312"/>
      <c r="L107" s="308"/>
      <c r="M107" s="309"/>
    </row>
    <row r="108" spans="1:13" ht="26.25" hidden="1">
      <c r="A108" s="310"/>
      <c r="B108" s="214" t="s">
        <v>656</v>
      </c>
      <c r="C108" s="215">
        <v>999000</v>
      </c>
      <c r="D108" s="311">
        <v>35</v>
      </c>
      <c r="E108" s="585"/>
      <c r="F108" s="332">
        <v>17</v>
      </c>
      <c r="G108" s="313" t="s">
        <v>504</v>
      </c>
      <c r="H108" s="313" t="s">
        <v>281</v>
      </c>
      <c r="I108" s="215">
        <v>999000</v>
      </c>
      <c r="J108" s="311">
        <v>0</v>
      </c>
      <c r="K108" s="312"/>
      <c r="L108" s="308"/>
      <c r="M108" s="309"/>
    </row>
    <row r="109" spans="1:13" ht="26.25" hidden="1">
      <c r="A109" s="310"/>
      <c r="B109" s="214" t="s">
        <v>657</v>
      </c>
      <c r="C109" s="215">
        <v>999000</v>
      </c>
      <c r="D109" s="311">
        <v>2176</v>
      </c>
      <c r="E109" s="585"/>
      <c r="F109" s="332">
        <v>18</v>
      </c>
      <c r="G109" s="313" t="s">
        <v>505</v>
      </c>
      <c r="H109" s="313" t="s">
        <v>281</v>
      </c>
      <c r="I109" s="215">
        <v>999000</v>
      </c>
      <c r="J109" s="311">
        <v>20864</v>
      </c>
      <c r="K109" s="312"/>
      <c r="L109" s="308"/>
      <c r="M109" s="309"/>
    </row>
    <row r="110" spans="1:13" ht="26.25" hidden="1">
      <c r="A110" s="310"/>
      <c r="B110" s="214" t="s">
        <v>665</v>
      </c>
      <c r="C110" s="215">
        <v>999000</v>
      </c>
      <c r="D110" s="311">
        <v>5561</v>
      </c>
      <c r="E110" s="585"/>
      <c r="F110" s="332">
        <v>19</v>
      </c>
      <c r="G110" s="214" t="s">
        <v>506</v>
      </c>
      <c r="H110" s="313" t="s">
        <v>281</v>
      </c>
      <c r="I110" s="215">
        <v>999000</v>
      </c>
      <c r="J110" s="311">
        <v>288</v>
      </c>
      <c r="K110" s="312"/>
      <c r="L110" s="308"/>
      <c r="M110" s="309"/>
    </row>
    <row r="111" spans="1:13" ht="52.5" hidden="1">
      <c r="A111" s="304"/>
      <c r="B111" s="214"/>
      <c r="C111" s="215"/>
      <c r="D111" s="311"/>
      <c r="E111" s="585"/>
      <c r="F111" s="332">
        <v>20</v>
      </c>
      <c r="G111" s="214" t="s">
        <v>507</v>
      </c>
      <c r="H111" s="313" t="s">
        <v>281</v>
      </c>
      <c r="I111" s="215">
        <v>999000</v>
      </c>
      <c r="J111" s="304">
        <v>0</v>
      </c>
      <c r="K111" s="312"/>
      <c r="L111" s="308"/>
      <c r="M111" s="309"/>
    </row>
    <row r="112" spans="1:13" ht="26.25" hidden="1">
      <c r="A112" s="576" t="s">
        <v>92</v>
      </c>
      <c r="B112" s="577"/>
      <c r="C112" s="369"/>
      <c r="D112" s="308">
        <f>SUM(D92:D111)</f>
        <v>32295</v>
      </c>
      <c r="E112" s="585"/>
      <c r="F112" s="576" t="s">
        <v>93</v>
      </c>
      <c r="G112" s="577"/>
      <c r="H112" s="369"/>
      <c r="I112" s="314"/>
      <c r="J112" s="315">
        <f>SUM(J92:J111)</f>
        <v>93453</v>
      </c>
      <c r="K112" s="316" t="e">
        <f>#REF!+#REF!+#REF!+#REF!+#REF!+#REF!+#REF!</f>
        <v>#REF!</v>
      </c>
      <c r="L112" s="315" t="e">
        <f>#REF!+#REF!+#REF!+#REF!+#REF!</f>
        <v>#REF!</v>
      </c>
      <c r="M112" s="309" t="e">
        <f>L112/K112*100</f>
        <v>#REF!</v>
      </c>
    </row>
    <row r="113" spans="1:13" ht="26.25" hidden="1">
      <c r="A113" s="576" t="s">
        <v>94</v>
      </c>
      <c r="B113" s="577"/>
      <c r="C113" s="369"/>
      <c r="D113" s="308">
        <v>0</v>
      </c>
      <c r="E113" s="585"/>
      <c r="F113" s="574" t="s">
        <v>316</v>
      </c>
      <c r="G113" s="575"/>
      <c r="H113" s="318"/>
      <c r="I113" s="369"/>
      <c r="J113" s="319">
        <v>0</v>
      </c>
      <c r="K113" s="320"/>
      <c r="L113" s="321"/>
      <c r="M113" s="309"/>
    </row>
  </sheetData>
  <sheetProtection/>
  <mergeCells count="81">
    <mergeCell ref="A112:B112"/>
    <mergeCell ref="F112:G112"/>
    <mergeCell ref="A113:B113"/>
    <mergeCell ref="F113:G113"/>
    <mergeCell ref="K85:K88"/>
    <mergeCell ref="L85:L88"/>
    <mergeCell ref="M85:M88"/>
    <mergeCell ref="A89:A91"/>
    <mergeCell ref="B89:B91"/>
    <mergeCell ref="C89:C91"/>
    <mergeCell ref="D89:D91"/>
    <mergeCell ref="F89:F91"/>
    <mergeCell ref="G89:G91"/>
    <mergeCell ref="I89:I91"/>
    <mergeCell ref="J89:J91"/>
    <mergeCell ref="A83:M83"/>
    <mergeCell ref="A84:M84"/>
    <mergeCell ref="A85:B88"/>
    <mergeCell ref="C85:C88"/>
    <mergeCell ref="D85:D88"/>
    <mergeCell ref="E85:E113"/>
    <mergeCell ref="F85:G88"/>
    <mergeCell ref="H85:H91"/>
    <mergeCell ref="I85:I88"/>
    <mergeCell ref="J85:J88"/>
    <mergeCell ref="A73:B73"/>
    <mergeCell ref="F73:G73"/>
    <mergeCell ref="A74:B74"/>
    <mergeCell ref="F74:G74"/>
    <mergeCell ref="A79:M80"/>
    <mergeCell ref="A81:M82"/>
    <mergeCell ref="A50:A52"/>
    <mergeCell ref="B50:B52"/>
    <mergeCell ref="C50:C52"/>
    <mergeCell ref="D50:D52"/>
    <mergeCell ref="F50:F52"/>
    <mergeCell ref="G50:G52"/>
    <mergeCell ref="H46:H52"/>
    <mergeCell ref="I46:I49"/>
    <mergeCell ref="J46:J49"/>
    <mergeCell ref="K46:K49"/>
    <mergeCell ref="L46:L49"/>
    <mergeCell ref="M46:M49"/>
    <mergeCell ref="I50:I52"/>
    <mergeCell ref="J50:J52"/>
    <mergeCell ref="E7:E35"/>
    <mergeCell ref="A40:M41"/>
    <mergeCell ref="A42:M43"/>
    <mergeCell ref="A44:M44"/>
    <mergeCell ref="A45:M45"/>
    <mergeCell ref="A46:B49"/>
    <mergeCell ref="C46:C49"/>
    <mergeCell ref="D46:D49"/>
    <mergeCell ref="E46:E74"/>
    <mergeCell ref="F46:G49"/>
    <mergeCell ref="A35:B35"/>
    <mergeCell ref="F34:G34"/>
    <mergeCell ref="J7:J10"/>
    <mergeCell ref="F11:F13"/>
    <mergeCell ref="G11:G13"/>
    <mergeCell ref="H7:H13"/>
    <mergeCell ref="A34:B34"/>
    <mergeCell ref="C7:C10"/>
    <mergeCell ref="C11:C13"/>
    <mergeCell ref="I7:I10"/>
    <mergeCell ref="K7:K10"/>
    <mergeCell ref="L7:L10"/>
    <mergeCell ref="F35:G35"/>
    <mergeCell ref="F7:G10"/>
    <mergeCell ref="I11:I13"/>
    <mergeCell ref="J11:J13"/>
    <mergeCell ref="A1:M2"/>
    <mergeCell ref="A3:M4"/>
    <mergeCell ref="A5:M5"/>
    <mergeCell ref="A6:M6"/>
    <mergeCell ref="A7:B10"/>
    <mergeCell ref="D11:D13"/>
    <mergeCell ref="D7:D10"/>
    <mergeCell ref="A11:A13"/>
    <mergeCell ref="B11:B13"/>
    <mergeCell ref="M7:M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5"/>
  <sheetViews>
    <sheetView view="pageBreakPreview" zoomScale="30" zoomScaleSheetLayoutView="30" zoomScalePageLayoutView="0" workbookViewId="0" topLeftCell="A1">
      <pane xSplit="3" ySplit="5" topLeftCell="D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P3"/>
    </sheetView>
  </sheetViews>
  <sheetFormatPr defaultColWidth="9.00390625" defaultRowHeight="12.75"/>
  <cols>
    <col min="1" max="1" width="9.125" style="342" customWidth="1"/>
    <col min="2" max="2" width="33.25390625" style="71" bestFit="1" customWidth="1"/>
    <col min="3" max="3" width="26.75390625" style="71" customWidth="1"/>
    <col min="4" max="5" width="11.75390625" style="71" customWidth="1"/>
    <col min="6" max="6" width="13.875" style="71" customWidth="1"/>
    <col min="7" max="7" width="10.375" style="71" bestFit="1" customWidth="1"/>
    <col min="8" max="8" width="13.375" style="71" customWidth="1"/>
    <col min="9" max="10" width="11.875" style="71" bestFit="1" customWidth="1"/>
    <col min="11" max="11" width="14.375" style="71" bestFit="1" customWidth="1"/>
    <col min="12" max="12" width="16.25390625" style="71" bestFit="1" customWidth="1"/>
    <col min="13" max="13" width="10.75390625" style="71" customWidth="1"/>
    <col min="14" max="14" width="14.625" style="71" bestFit="1" customWidth="1"/>
    <col min="15" max="15" width="14.125" style="71" bestFit="1" customWidth="1"/>
    <col min="16" max="16" width="12.25390625" style="71" bestFit="1" customWidth="1"/>
    <col min="17" max="16384" width="9.125" style="71" customWidth="1"/>
  </cols>
  <sheetData>
    <row r="1" spans="1:16" s="333" customFormat="1" ht="88.5" customHeight="1">
      <c r="A1" s="586" t="s">
        <v>553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</row>
    <row r="2" spans="1:16" s="333" customFormat="1" ht="20.25">
      <c r="A2" s="587" t="s">
        <v>722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1:16" s="333" customFormat="1" ht="20.25">
      <c r="A3" s="588" t="s">
        <v>97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</row>
    <row r="4" spans="1:16" s="333" customFormat="1" ht="44.25" customHeight="1">
      <c r="A4" s="513" t="s">
        <v>282</v>
      </c>
      <c r="B4" s="331" t="s">
        <v>280</v>
      </c>
      <c r="C4" s="331" t="s">
        <v>251</v>
      </c>
      <c r="D4" s="331" t="s">
        <v>250</v>
      </c>
      <c r="E4" s="331" t="s">
        <v>252</v>
      </c>
      <c r="F4" s="331" t="s">
        <v>253</v>
      </c>
      <c r="G4" s="331" t="s">
        <v>254</v>
      </c>
      <c r="H4" s="331" t="s">
        <v>255</v>
      </c>
      <c r="I4" s="331" t="s">
        <v>256</v>
      </c>
      <c r="J4" s="331" t="s">
        <v>257</v>
      </c>
      <c r="K4" s="331" t="s">
        <v>258</v>
      </c>
      <c r="L4" s="331" t="s">
        <v>259</v>
      </c>
      <c r="M4" s="331" t="s">
        <v>285</v>
      </c>
      <c r="N4" s="331" t="s">
        <v>286</v>
      </c>
      <c r="O4" s="331" t="s">
        <v>288</v>
      </c>
      <c r="P4" s="331" t="s">
        <v>289</v>
      </c>
    </row>
    <row r="5" spans="1:16" s="333" customFormat="1" ht="44.25" customHeight="1">
      <c r="A5" s="513"/>
      <c r="B5" s="331" t="s">
        <v>179</v>
      </c>
      <c r="C5" s="331" t="s">
        <v>291</v>
      </c>
      <c r="D5" s="331" t="s">
        <v>192</v>
      </c>
      <c r="E5" s="331" t="s">
        <v>193</v>
      </c>
      <c r="F5" s="331" t="s">
        <v>194</v>
      </c>
      <c r="G5" s="331" t="s">
        <v>195</v>
      </c>
      <c r="H5" s="331" t="s">
        <v>196</v>
      </c>
      <c r="I5" s="331" t="s">
        <v>197</v>
      </c>
      <c r="J5" s="331" t="s">
        <v>198</v>
      </c>
      <c r="K5" s="331" t="s">
        <v>199</v>
      </c>
      <c r="L5" s="331" t="s">
        <v>200</v>
      </c>
      <c r="M5" s="331" t="s">
        <v>201</v>
      </c>
      <c r="N5" s="331" t="s">
        <v>202</v>
      </c>
      <c r="O5" s="331" t="s">
        <v>203</v>
      </c>
      <c r="P5" s="331" t="s">
        <v>204</v>
      </c>
    </row>
    <row r="6" spans="1:16" ht="44.25" customHeight="1">
      <c r="A6" s="334">
        <v>1</v>
      </c>
      <c r="B6" s="513" t="s">
        <v>159</v>
      </c>
      <c r="C6" s="334" t="s">
        <v>205</v>
      </c>
      <c r="D6" s="335">
        <v>33</v>
      </c>
      <c r="E6" s="335">
        <v>48</v>
      </c>
      <c r="F6" s="335">
        <v>27</v>
      </c>
      <c r="G6" s="335">
        <v>56</v>
      </c>
      <c r="H6" s="335">
        <v>54</v>
      </c>
      <c r="I6" s="335">
        <v>33</v>
      </c>
      <c r="J6" s="335">
        <v>49</v>
      </c>
      <c r="K6" s="335">
        <v>480</v>
      </c>
      <c r="L6" s="335">
        <v>50</v>
      </c>
      <c r="M6" s="335">
        <v>44</v>
      </c>
      <c r="N6" s="335">
        <v>37</v>
      </c>
      <c r="O6" s="335">
        <v>14</v>
      </c>
      <c r="P6" s="336">
        <f aca="true" t="shared" si="0" ref="P6:P13">SUM(D6:O6)</f>
        <v>925</v>
      </c>
    </row>
    <row r="7" spans="1:16" ht="44.25" customHeight="1">
      <c r="A7" s="334">
        <v>2</v>
      </c>
      <c r="B7" s="513"/>
      <c r="C7" s="334" t="s">
        <v>206</v>
      </c>
      <c r="D7" s="335">
        <v>5900</v>
      </c>
      <c r="E7" s="335">
        <v>5900</v>
      </c>
      <c r="F7" s="335">
        <v>5900</v>
      </c>
      <c r="G7" s="335">
        <v>6100</v>
      </c>
      <c r="H7" s="335">
        <v>5600</v>
      </c>
      <c r="I7" s="335">
        <v>5700</v>
      </c>
      <c r="J7" s="335">
        <v>5600</v>
      </c>
      <c r="K7" s="335">
        <v>7017</v>
      </c>
      <c r="L7" s="335">
        <v>6400</v>
      </c>
      <c r="M7" s="335">
        <v>6500</v>
      </c>
      <c r="N7" s="335">
        <v>6100</v>
      </c>
      <c r="O7" s="335">
        <v>5852</v>
      </c>
      <c r="P7" s="336">
        <f t="shared" si="0"/>
        <v>72569</v>
      </c>
    </row>
    <row r="8" spans="1:17" ht="44.25" customHeight="1">
      <c r="A8" s="334">
        <v>3</v>
      </c>
      <c r="B8" s="513" t="s">
        <v>511</v>
      </c>
      <c r="C8" s="334" t="s">
        <v>205</v>
      </c>
      <c r="D8" s="335">
        <v>1656</v>
      </c>
      <c r="E8" s="335">
        <v>1650</v>
      </c>
      <c r="F8" s="335">
        <v>1650</v>
      </c>
      <c r="G8" s="335">
        <v>1650</v>
      </c>
      <c r="H8" s="335">
        <v>1650</v>
      </c>
      <c r="I8" s="335">
        <v>1650</v>
      </c>
      <c r="J8" s="335">
        <v>1650</v>
      </c>
      <c r="K8" s="335">
        <v>1650</v>
      </c>
      <c r="L8" s="335">
        <v>1650</v>
      </c>
      <c r="M8" s="335">
        <v>1650</v>
      </c>
      <c r="N8" s="335">
        <v>1650</v>
      </c>
      <c r="O8" s="335">
        <v>1654</v>
      </c>
      <c r="P8" s="336">
        <f t="shared" si="0"/>
        <v>19810</v>
      </c>
      <c r="Q8" s="337"/>
    </row>
    <row r="9" spans="1:16" ht="44.25" customHeight="1">
      <c r="A9" s="334">
        <v>4</v>
      </c>
      <c r="B9" s="513"/>
      <c r="C9" s="334" t="s">
        <v>206</v>
      </c>
      <c r="D9" s="335">
        <v>5595</v>
      </c>
      <c r="E9" s="335">
        <v>4300</v>
      </c>
      <c r="F9" s="335">
        <v>4300</v>
      </c>
      <c r="G9" s="335">
        <v>4300</v>
      </c>
      <c r="H9" s="335">
        <v>4300</v>
      </c>
      <c r="I9" s="335">
        <v>4300</v>
      </c>
      <c r="J9" s="335">
        <v>4300</v>
      </c>
      <c r="K9" s="335">
        <v>4326</v>
      </c>
      <c r="L9" s="335">
        <v>4300</v>
      </c>
      <c r="M9" s="335">
        <v>4300</v>
      </c>
      <c r="N9" s="335">
        <v>4300</v>
      </c>
      <c r="O9" s="335">
        <v>4300</v>
      </c>
      <c r="P9" s="336">
        <f t="shared" si="0"/>
        <v>52921</v>
      </c>
    </row>
    <row r="10" spans="1:17" ht="44.25" customHeight="1">
      <c r="A10" s="334">
        <v>3</v>
      </c>
      <c r="B10" s="513" t="s">
        <v>512</v>
      </c>
      <c r="C10" s="334" t="s">
        <v>205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6">
        <f t="shared" si="0"/>
        <v>0</v>
      </c>
      <c r="Q10" s="337"/>
    </row>
    <row r="11" spans="1:16" ht="44.25" customHeight="1">
      <c r="A11" s="334">
        <v>4</v>
      </c>
      <c r="B11" s="513"/>
      <c r="C11" s="334" t="s">
        <v>206</v>
      </c>
      <c r="D11" s="335">
        <v>3217</v>
      </c>
      <c r="E11" s="335">
        <v>3300</v>
      </c>
      <c r="F11" s="335">
        <v>3370</v>
      </c>
      <c r="G11" s="335">
        <v>3370</v>
      </c>
      <c r="H11" s="335">
        <v>3370</v>
      </c>
      <c r="I11" s="335">
        <v>3370</v>
      </c>
      <c r="J11" s="335">
        <v>3370</v>
      </c>
      <c r="K11" s="335">
        <v>3450</v>
      </c>
      <c r="L11" s="335">
        <v>3451</v>
      </c>
      <c r="M11" s="335">
        <v>3370</v>
      </c>
      <c r="N11" s="335">
        <v>3370</v>
      </c>
      <c r="O11" s="335">
        <v>3370</v>
      </c>
      <c r="P11" s="336">
        <f t="shared" si="0"/>
        <v>40378</v>
      </c>
    </row>
    <row r="12" spans="1:17" ht="44.25" customHeight="1">
      <c r="A12" s="334">
        <v>3</v>
      </c>
      <c r="B12" s="513" t="s">
        <v>513</v>
      </c>
      <c r="C12" s="334" t="s">
        <v>205</v>
      </c>
      <c r="D12" s="335">
        <v>48000</v>
      </c>
      <c r="E12" s="335">
        <v>56937</v>
      </c>
      <c r="F12" s="335">
        <v>48000</v>
      </c>
      <c r="G12" s="335">
        <v>52000</v>
      </c>
      <c r="H12" s="335">
        <v>44000</v>
      </c>
      <c r="I12" s="335">
        <v>119000</v>
      </c>
      <c r="J12" s="335">
        <v>126000</v>
      </c>
      <c r="K12" s="335">
        <v>145000</v>
      </c>
      <c r="L12" s="335">
        <v>105346</v>
      </c>
      <c r="M12" s="335">
        <v>37000</v>
      </c>
      <c r="N12" s="335">
        <v>24000</v>
      </c>
      <c r="O12" s="335">
        <v>22000</v>
      </c>
      <c r="P12" s="336">
        <f t="shared" si="0"/>
        <v>827283</v>
      </c>
      <c r="Q12" s="337"/>
    </row>
    <row r="13" spans="1:16" ht="44.25" customHeight="1" thickBot="1">
      <c r="A13" s="334">
        <v>4</v>
      </c>
      <c r="B13" s="513"/>
      <c r="C13" s="334" t="s">
        <v>206</v>
      </c>
      <c r="D13" s="335">
        <v>27000</v>
      </c>
      <c r="E13" s="335">
        <v>56000</v>
      </c>
      <c r="F13" s="335">
        <v>44450</v>
      </c>
      <c r="G13" s="335">
        <v>47000</v>
      </c>
      <c r="H13" s="335">
        <v>39000</v>
      </c>
      <c r="I13" s="335">
        <v>105000</v>
      </c>
      <c r="J13" s="335">
        <v>119000</v>
      </c>
      <c r="K13" s="335">
        <v>126700</v>
      </c>
      <c r="L13" s="335">
        <v>35000</v>
      </c>
      <c r="M13" s="335">
        <v>33000</v>
      </c>
      <c r="N13" s="335">
        <v>29000</v>
      </c>
      <c r="O13" s="335">
        <v>21000</v>
      </c>
      <c r="P13" s="336">
        <f t="shared" si="0"/>
        <v>682150</v>
      </c>
    </row>
    <row r="14" spans="1:16" s="339" customFormat="1" ht="44.25" customHeight="1">
      <c r="A14" s="232">
        <v>5</v>
      </c>
      <c r="B14" s="513" t="s">
        <v>207</v>
      </c>
      <c r="C14" s="232" t="s">
        <v>205</v>
      </c>
      <c r="D14" s="338">
        <f>D6+D8+D10+D12</f>
        <v>49689</v>
      </c>
      <c r="E14" s="338">
        <f aca="true" t="shared" si="1" ref="E14:O14">E6+E8+E10+E12</f>
        <v>58635</v>
      </c>
      <c r="F14" s="338">
        <f t="shared" si="1"/>
        <v>49677</v>
      </c>
      <c r="G14" s="338">
        <f t="shared" si="1"/>
        <v>53706</v>
      </c>
      <c r="H14" s="338">
        <f t="shared" si="1"/>
        <v>45704</v>
      </c>
      <c r="I14" s="338">
        <f t="shared" si="1"/>
        <v>120683</v>
      </c>
      <c r="J14" s="338">
        <f t="shared" si="1"/>
        <v>127699</v>
      </c>
      <c r="K14" s="338">
        <f t="shared" si="1"/>
        <v>147130</v>
      </c>
      <c r="L14" s="338">
        <f t="shared" si="1"/>
        <v>107046</v>
      </c>
      <c r="M14" s="338">
        <f t="shared" si="1"/>
        <v>38694</v>
      </c>
      <c r="N14" s="338">
        <f t="shared" si="1"/>
        <v>25687</v>
      </c>
      <c r="O14" s="338">
        <f t="shared" si="1"/>
        <v>23668</v>
      </c>
      <c r="P14" s="336">
        <f>SUM(P6+P8+P12+P10)</f>
        <v>848018</v>
      </c>
    </row>
    <row r="15" spans="1:16" s="340" customFormat="1" ht="43.5" customHeight="1" thickBot="1">
      <c r="A15" s="232">
        <v>6</v>
      </c>
      <c r="B15" s="513"/>
      <c r="C15" s="232" t="s">
        <v>206</v>
      </c>
      <c r="D15" s="338">
        <f>D7+D9+D11+D13</f>
        <v>41712</v>
      </c>
      <c r="E15" s="338">
        <f aca="true" t="shared" si="2" ref="E15:O15">E7+E9+E11+E13</f>
        <v>69500</v>
      </c>
      <c r="F15" s="338">
        <f t="shared" si="2"/>
        <v>58020</v>
      </c>
      <c r="G15" s="338">
        <f t="shared" si="2"/>
        <v>60770</v>
      </c>
      <c r="H15" s="338">
        <f t="shared" si="2"/>
        <v>52270</v>
      </c>
      <c r="I15" s="338">
        <f t="shared" si="2"/>
        <v>118370</v>
      </c>
      <c r="J15" s="338">
        <f t="shared" si="2"/>
        <v>132270</v>
      </c>
      <c r="K15" s="338">
        <f t="shared" si="2"/>
        <v>141493</v>
      </c>
      <c r="L15" s="338">
        <f t="shared" si="2"/>
        <v>49151</v>
      </c>
      <c r="M15" s="338">
        <f t="shared" si="2"/>
        <v>47170</v>
      </c>
      <c r="N15" s="338">
        <f t="shared" si="2"/>
        <v>42770</v>
      </c>
      <c r="O15" s="338">
        <f t="shared" si="2"/>
        <v>34522</v>
      </c>
      <c r="P15" s="336">
        <f>P7+P9+P11+P13</f>
        <v>848018</v>
      </c>
    </row>
    <row r="16" spans="1:16" s="341" customFormat="1" ht="43.5" customHeight="1">
      <c r="A16" s="232">
        <v>7</v>
      </c>
      <c r="B16" s="513"/>
      <c r="C16" s="232" t="s">
        <v>208</v>
      </c>
      <c r="D16" s="338">
        <f>-SUM(D15-D14)</f>
        <v>7977</v>
      </c>
      <c r="E16" s="338">
        <f aca="true" t="shared" si="3" ref="E16:O16">-SUM(E15-E14)</f>
        <v>-10865</v>
      </c>
      <c r="F16" s="338">
        <f t="shared" si="3"/>
        <v>-8343</v>
      </c>
      <c r="G16" s="338">
        <f t="shared" si="3"/>
        <v>-7064</v>
      </c>
      <c r="H16" s="338">
        <f t="shared" si="3"/>
        <v>-6566</v>
      </c>
      <c r="I16" s="338">
        <f t="shared" si="3"/>
        <v>2313</v>
      </c>
      <c r="J16" s="338">
        <f t="shared" si="3"/>
        <v>-4571</v>
      </c>
      <c r="K16" s="338">
        <f t="shared" si="3"/>
        <v>5637</v>
      </c>
      <c r="L16" s="338">
        <f t="shared" si="3"/>
        <v>57895</v>
      </c>
      <c r="M16" s="338">
        <f t="shared" si="3"/>
        <v>-8476</v>
      </c>
      <c r="N16" s="338">
        <f t="shared" si="3"/>
        <v>-17083</v>
      </c>
      <c r="O16" s="338">
        <f t="shared" si="3"/>
        <v>-10854</v>
      </c>
      <c r="P16" s="338">
        <f>P14-P15</f>
        <v>0</v>
      </c>
    </row>
    <row r="17" spans="2:16" ht="61.5" customHeight="1">
      <c r="B17" s="343"/>
      <c r="C17" s="343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</row>
    <row r="18" spans="2:16" ht="12" customHeight="1"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2:16" ht="12.75" hidden="1"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</row>
    <row r="20" spans="1:16" ht="78" customHeight="1">
      <c r="A20" s="586" t="s">
        <v>671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</row>
    <row r="21" spans="1:16" ht="20.25">
      <c r="A21" s="587" t="s">
        <v>554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</row>
    <row r="22" spans="1:16" ht="48.75" customHeight="1">
      <c r="A22" s="588" t="s">
        <v>97</v>
      </c>
      <c r="B22" s="588"/>
      <c r="C22" s="588"/>
      <c r="D22" s="588"/>
      <c r="E22" s="588"/>
      <c r="F22" s="588"/>
      <c r="G22" s="588"/>
      <c r="H22" s="588"/>
      <c r="I22" s="588"/>
      <c r="J22" s="588"/>
      <c r="K22" s="588"/>
      <c r="L22" s="588"/>
      <c r="M22" s="588"/>
      <c r="N22" s="588"/>
      <c r="O22" s="588"/>
      <c r="P22" s="588"/>
    </row>
    <row r="23" spans="1:16" ht="20.25">
      <c r="A23" s="513" t="s">
        <v>282</v>
      </c>
      <c r="B23" s="370" t="s">
        <v>280</v>
      </c>
      <c r="C23" s="370" t="s">
        <v>251</v>
      </c>
      <c r="D23" s="370" t="s">
        <v>250</v>
      </c>
      <c r="E23" s="370" t="s">
        <v>252</v>
      </c>
      <c r="F23" s="370" t="s">
        <v>253</v>
      </c>
      <c r="G23" s="370" t="s">
        <v>254</v>
      </c>
      <c r="H23" s="370" t="s">
        <v>255</v>
      </c>
      <c r="I23" s="370" t="s">
        <v>256</v>
      </c>
      <c r="J23" s="370" t="s">
        <v>257</v>
      </c>
      <c r="K23" s="370" t="s">
        <v>258</v>
      </c>
      <c r="L23" s="370" t="s">
        <v>259</v>
      </c>
      <c r="M23" s="370" t="s">
        <v>285</v>
      </c>
      <c r="N23" s="370" t="s">
        <v>286</v>
      </c>
      <c r="O23" s="370" t="s">
        <v>288</v>
      </c>
      <c r="P23" s="370" t="s">
        <v>289</v>
      </c>
    </row>
    <row r="24" spans="1:16" ht="40.5">
      <c r="A24" s="513"/>
      <c r="B24" s="370" t="s">
        <v>179</v>
      </c>
      <c r="C24" s="370" t="s">
        <v>291</v>
      </c>
      <c r="D24" s="370" t="s">
        <v>192</v>
      </c>
      <c r="E24" s="370" t="s">
        <v>193</v>
      </c>
      <c r="F24" s="370" t="s">
        <v>194</v>
      </c>
      <c r="G24" s="370" t="s">
        <v>195</v>
      </c>
      <c r="H24" s="370" t="s">
        <v>196</v>
      </c>
      <c r="I24" s="370" t="s">
        <v>197</v>
      </c>
      <c r="J24" s="370" t="s">
        <v>198</v>
      </c>
      <c r="K24" s="370" t="s">
        <v>199</v>
      </c>
      <c r="L24" s="370" t="s">
        <v>200</v>
      </c>
      <c r="M24" s="370" t="s">
        <v>201</v>
      </c>
      <c r="N24" s="370" t="s">
        <v>202</v>
      </c>
      <c r="O24" s="370" t="s">
        <v>203</v>
      </c>
      <c r="P24" s="370" t="s">
        <v>204</v>
      </c>
    </row>
    <row r="25" spans="1:16" ht="36.75" customHeight="1">
      <c r="A25" s="334">
        <v>1</v>
      </c>
      <c r="B25" s="513" t="s">
        <v>159</v>
      </c>
      <c r="C25" s="334" t="s">
        <v>205</v>
      </c>
      <c r="D25" s="335">
        <v>32</v>
      </c>
      <c r="E25" s="335">
        <v>48</v>
      </c>
      <c r="F25" s="335">
        <v>27</v>
      </c>
      <c r="G25" s="335">
        <v>56</v>
      </c>
      <c r="H25" s="335">
        <v>54</v>
      </c>
      <c r="I25" s="335">
        <v>33</v>
      </c>
      <c r="J25" s="335">
        <v>49</v>
      </c>
      <c r="K25" s="335">
        <v>480</v>
      </c>
      <c r="L25" s="335">
        <v>50</v>
      </c>
      <c r="M25" s="335">
        <v>44</v>
      </c>
      <c r="N25" s="335">
        <v>37</v>
      </c>
      <c r="O25" s="335">
        <v>14</v>
      </c>
      <c r="P25" s="336">
        <f aca="true" t="shared" si="4" ref="P25:P31">SUM(D25:O25)</f>
        <v>924</v>
      </c>
    </row>
    <row r="26" spans="1:16" ht="39" customHeight="1">
      <c r="A26" s="334">
        <v>2</v>
      </c>
      <c r="B26" s="513"/>
      <c r="C26" s="334" t="s">
        <v>206</v>
      </c>
      <c r="D26" s="335">
        <v>5900</v>
      </c>
      <c r="E26" s="335">
        <v>5900</v>
      </c>
      <c r="F26" s="335">
        <v>5900</v>
      </c>
      <c r="G26" s="335">
        <v>6100</v>
      </c>
      <c r="H26" s="335">
        <v>5600</v>
      </c>
      <c r="I26" s="335">
        <v>6951</v>
      </c>
      <c r="J26" s="335">
        <v>5600</v>
      </c>
      <c r="K26" s="335">
        <v>7017</v>
      </c>
      <c r="L26" s="335">
        <v>6400</v>
      </c>
      <c r="M26" s="335">
        <v>6500</v>
      </c>
      <c r="N26" s="335">
        <v>6100</v>
      </c>
      <c r="O26" s="335">
        <v>5852</v>
      </c>
      <c r="P26" s="336">
        <f t="shared" si="4"/>
        <v>73820</v>
      </c>
    </row>
    <row r="27" spans="1:16" ht="30" customHeight="1">
      <c r="A27" s="334">
        <v>3</v>
      </c>
      <c r="B27" s="513" t="s">
        <v>511</v>
      </c>
      <c r="C27" s="334" t="s">
        <v>205</v>
      </c>
      <c r="D27" s="335">
        <v>1656</v>
      </c>
      <c r="E27" s="335">
        <v>1650</v>
      </c>
      <c r="F27" s="335">
        <v>1650</v>
      </c>
      <c r="G27" s="335">
        <v>1650</v>
      </c>
      <c r="H27" s="335">
        <v>1650</v>
      </c>
      <c r="I27" s="335">
        <v>1650</v>
      </c>
      <c r="J27" s="335">
        <v>1650</v>
      </c>
      <c r="K27" s="335">
        <v>1650</v>
      </c>
      <c r="L27" s="335">
        <v>1650</v>
      </c>
      <c r="M27" s="335">
        <v>1650</v>
      </c>
      <c r="N27" s="335">
        <v>1650</v>
      </c>
      <c r="O27" s="335">
        <v>1654</v>
      </c>
      <c r="P27" s="336">
        <f t="shared" si="4"/>
        <v>19810</v>
      </c>
    </row>
    <row r="28" spans="1:16" ht="35.25" customHeight="1">
      <c r="A28" s="334">
        <v>4</v>
      </c>
      <c r="B28" s="513"/>
      <c r="C28" s="334" t="s">
        <v>206</v>
      </c>
      <c r="D28" s="335">
        <v>5595</v>
      </c>
      <c r="E28" s="335">
        <v>4300</v>
      </c>
      <c r="F28" s="335">
        <v>4300</v>
      </c>
      <c r="G28" s="335">
        <v>4300</v>
      </c>
      <c r="H28" s="335">
        <v>4300</v>
      </c>
      <c r="I28" s="335">
        <v>7092</v>
      </c>
      <c r="J28" s="335">
        <v>4300</v>
      </c>
      <c r="K28" s="335">
        <v>4326</v>
      </c>
      <c r="L28" s="335">
        <v>4300</v>
      </c>
      <c r="M28" s="335">
        <v>4300</v>
      </c>
      <c r="N28" s="335">
        <v>4300</v>
      </c>
      <c r="O28" s="335">
        <v>4300</v>
      </c>
      <c r="P28" s="336">
        <f t="shared" si="4"/>
        <v>55713</v>
      </c>
    </row>
    <row r="29" spans="1:16" ht="35.25" customHeight="1">
      <c r="A29" s="334">
        <v>3</v>
      </c>
      <c r="B29" s="513" t="s">
        <v>512</v>
      </c>
      <c r="C29" s="334" t="s">
        <v>205</v>
      </c>
      <c r="D29" s="335">
        <v>24</v>
      </c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6">
        <f t="shared" si="4"/>
        <v>24</v>
      </c>
    </row>
    <row r="30" spans="1:16" ht="45" customHeight="1">
      <c r="A30" s="334">
        <v>4</v>
      </c>
      <c r="B30" s="513"/>
      <c r="C30" s="334" t="s">
        <v>206</v>
      </c>
      <c r="D30" s="335">
        <v>3217</v>
      </c>
      <c r="E30" s="335">
        <v>3300</v>
      </c>
      <c r="F30" s="335">
        <v>3370</v>
      </c>
      <c r="G30" s="335">
        <v>3370</v>
      </c>
      <c r="H30" s="335">
        <v>3370</v>
      </c>
      <c r="I30" s="335">
        <v>3709</v>
      </c>
      <c r="J30" s="335">
        <v>3370</v>
      </c>
      <c r="K30" s="335">
        <v>3450</v>
      </c>
      <c r="L30" s="335">
        <v>3451</v>
      </c>
      <c r="M30" s="335">
        <v>3370</v>
      </c>
      <c r="N30" s="335">
        <v>3370</v>
      </c>
      <c r="O30" s="335">
        <v>3370</v>
      </c>
      <c r="P30" s="336">
        <f t="shared" si="4"/>
        <v>40717</v>
      </c>
    </row>
    <row r="31" spans="1:16" ht="31.5" customHeight="1">
      <c r="A31" s="334">
        <v>3</v>
      </c>
      <c r="B31" s="513" t="s">
        <v>513</v>
      </c>
      <c r="C31" s="334" t="s">
        <v>205</v>
      </c>
      <c r="D31" s="335">
        <v>58935</v>
      </c>
      <c r="E31" s="335">
        <v>66937</v>
      </c>
      <c r="F31" s="335">
        <v>58000</v>
      </c>
      <c r="G31" s="335">
        <v>62000</v>
      </c>
      <c r="H31" s="335">
        <v>54000</v>
      </c>
      <c r="I31" s="335">
        <v>129000</v>
      </c>
      <c r="J31" s="335">
        <v>136000</v>
      </c>
      <c r="K31" s="335">
        <v>155000</v>
      </c>
      <c r="L31" s="335">
        <v>115346</v>
      </c>
      <c r="M31" s="335">
        <v>47000</v>
      </c>
      <c r="N31" s="335">
        <v>34000</v>
      </c>
      <c r="O31" s="335">
        <v>22000</v>
      </c>
      <c r="P31" s="336">
        <f t="shared" si="4"/>
        <v>938218</v>
      </c>
    </row>
    <row r="32" spans="1:16" ht="36.75" customHeight="1">
      <c r="A32" s="334">
        <v>4</v>
      </c>
      <c r="B32" s="513"/>
      <c r="C32" s="334" t="s">
        <v>206</v>
      </c>
      <c r="D32" s="335">
        <v>27000</v>
      </c>
      <c r="E32" s="335">
        <v>56000</v>
      </c>
      <c r="F32" s="335">
        <v>47350</v>
      </c>
      <c r="G32" s="335">
        <v>50676</v>
      </c>
      <c r="H32" s="335">
        <v>49000</v>
      </c>
      <c r="I32" s="335">
        <v>125000</v>
      </c>
      <c r="J32" s="335">
        <v>129000</v>
      </c>
      <c r="K32" s="335">
        <v>136700</v>
      </c>
      <c r="L32" s="335">
        <v>65000</v>
      </c>
      <c r="M32" s="335">
        <v>43000</v>
      </c>
      <c r="N32" s="335">
        <v>39000</v>
      </c>
      <c r="O32" s="335">
        <v>21000</v>
      </c>
      <c r="P32" s="336">
        <v>788726</v>
      </c>
    </row>
    <row r="33" spans="1:16" ht="34.5" customHeight="1">
      <c r="A33" s="232">
        <v>5</v>
      </c>
      <c r="B33" s="513" t="s">
        <v>207</v>
      </c>
      <c r="C33" s="232" t="s">
        <v>205</v>
      </c>
      <c r="D33" s="338">
        <f>D25+D27+D29+D31</f>
        <v>60647</v>
      </c>
      <c r="E33" s="338">
        <f aca="true" t="shared" si="5" ref="E33:O33">E25+E27+E29+E31</f>
        <v>68635</v>
      </c>
      <c r="F33" s="338">
        <f t="shared" si="5"/>
        <v>59677</v>
      </c>
      <c r="G33" s="338">
        <f t="shared" si="5"/>
        <v>63706</v>
      </c>
      <c r="H33" s="338">
        <f t="shared" si="5"/>
        <v>55704</v>
      </c>
      <c r="I33" s="338">
        <f t="shared" si="5"/>
        <v>130683</v>
      </c>
      <c r="J33" s="338">
        <f t="shared" si="5"/>
        <v>137699</v>
      </c>
      <c r="K33" s="338">
        <f t="shared" si="5"/>
        <v>157130</v>
      </c>
      <c r="L33" s="338">
        <f t="shared" si="5"/>
        <v>117046</v>
      </c>
      <c r="M33" s="338">
        <f t="shared" si="5"/>
        <v>48694</v>
      </c>
      <c r="N33" s="338">
        <f t="shared" si="5"/>
        <v>35687</v>
      </c>
      <c r="O33" s="338">
        <f t="shared" si="5"/>
        <v>23668</v>
      </c>
      <c r="P33" s="336">
        <f>SUM(P25+P27+P31+P29)</f>
        <v>958976</v>
      </c>
    </row>
    <row r="34" spans="1:16" ht="41.25" customHeight="1">
      <c r="A34" s="232">
        <v>6</v>
      </c>
      <c r="B34" s="513"/>
      <c r="C34" s="232" t="s">
        <v>206</v>
      </c>
      <c r="D34" s="338">
        <f>D26+D28+D30+D32</f>
        <v>41712</v>
      </c>
      <c r="E34" s="338">
        <f aca="true" t="shared" si="6" ref="E34:O34">E26+E28+E30+E32</f>
        <v>69500</v>
      </c>
      <c r="F34" s="338">
        <f t="shared" si="6"/>
        <v>60920</v>
      </c>
      <c r="G34" s="338">
        <f t="shared" si="6"/>
        <v>64446</v>
      </c>
      <c r="H34" s="338">
        <f t="shared" si="6"/>
        <v>62270</v>
      </c>
      <c r="I34" s="338">
        <f t="shared" si="6"/>
        <v>142752</v>
      </c>
      <c r="J34" s="338">
        <f t="shared" si="6"/>
        <v>142270</v>
      </c>
      <c r="K34" s="338">
        <f t="shared" si="6"/>
        <v>151493</v>
      </c>
      <c r="L34" s="338">
        <f t="shared" si="6"/>
        <v>79151</v>
      </c>
      <c r="M34" s="338">
        <f t="shared" si="6"/>
        <v>57170</v>
      </c>
      <c r="N34" s="338">
        <f t="shared" si="6"/>
        <v>52770</v>
      </c>
      <c r="O34" s="338">
        <f t="shared" si="6"/>
        <v>34522</v>
      </c>
      <c r="P34" s="336">
        <f>P26+P28+P30+P32</f>
        <v>958976</v>
      </c>
    </row>
    <row r="35" spans="1:16" ht="79.5" customHeight="1">
      <c r="A35" s="232">
        <v>7</v>
      </c>
      <c r="B35" s="513"/>
      <c r="C35" s="232" t="s">
        <v>208</v>
      </c>
      <c r="D35" s="338">
        <f>-SUM(D34-D33)</f>
        <v>18935</v>
      </c>
      <c r="E35" s="338">
        <f aca="true" t="shared" si="7" ref="E35:O35">-SUM(E34-E33)</f>
        <v>-865</v>
      </c>
      <c r="F35" s="338">
        <f t="shared" si="7"/>
        <v>-1243</v>
      </c>
      <c r="G35" s="338">
        <f t="shared" si="7"/>
        <v>-740</v>
      </c>
      <c r="H35" s="338">
        <f t="shared" si="7"/>
        <v>-6566</v>
      </c>
      <c r="I35" s="338">
        <f t="shared" si="7"/>
        <v>-12069</v>
      </c>
      <c r="J35" s="338">
        <f t="shared" si="7"/>
        <v>-4571</v>
      </c>
      <c r="K35" s="338">
        <f t="shared" si="7"/>
        <v>5637</v>
      </c>
      <c r="L35" s="338">
        <f t="shared" si="7"/>
        <v>37895</v>
      </c>
      <c r="M35" s="338">
        <f t="shared" si="7"/>
        <v>-8476</v>
      </c>
      <c r="N35" s="338">
        <f t="shared" si="7"/>
        <v>-17083</v>
      </c>
      <c r="O35" s="338">
        <f t="shared" si="7"/>
        <v>-10854</v>
      </c>
      <c r="P35" s="338">
        <f>P33-P34</f>
        <v>0</v>
      </c>
    </row>
  </sheetData>
  <sheetProtection/>
  <mergeCells count="18">
    <mergeCell ref="B29:B30"/>
    <mergeCell ref="B31:B32"/>
    <mergeCell ref="B33:B35"/>
    <mergeCell ref="A20:P20"/>
    <mergeCell ref="A21:P21"/>
    <mergeCell ref="A22:P22"/>
    <mergeCell ref="A23:A24"/>
    <mergeCell ref="B25:B26"/>
    <mergeCell ref="B27:B28"/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2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6"/>
  <sheetViews>
    <sheetView view="pageBreakPreview" zoomScale="50" zoomScaleNormal="60" zoomScaleSheetLayoutView="50" zoomScalePageLayoutView="0" workbookViewId="0" topLeftCell="A1">
      <selection activeCell="K7" sqref="K7"/>
    </sheetView>
  </sheetViews>
  <sheetFormatPr defaultColWidth="9.00390625" defaultRowHeight="12.75"/>
  <cols>
    <col min="1" max="1" width="5.875" style="65" customWidth="1"/>
    <col min="2" max="2" width="45.25390625" style="65" bestFit="1" customWidth="1"/>
    <col min="3" max="3" width="24.75390625" style="65" customWidth="1"/>
    <col min="4" max="4" width="15.25390625" style="65" bestFit="1" customWidth="1"/>
    <col min="5" max="5" width="16.125" style="65" bestFit="1" customWidth="1"/>
    <col min="6" max="6" width="9.875" style="65" customWidth="1"/>
    <col min="7" max="7" width="8.875" style="65" customWidth="1"/>
    <col min="8" max="16384" width="9.125" style="65" customWidth="1"/>
  </cols>
  <sheetData>
    <row r="1" spans="1:16" ht="12.75" customHeight="1">
      <c r="A1" s="595" t="s">
        <v>531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</row>
    <row r="2" spans="1:16" ht="12.75" customHeight="1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</row>
    <row r="3" spans="1:16" ht="12.75" customHeight="1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ht="12.75" customHeight="1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</row>
    <row r="6" spans="9:11" ht="18.75">
      <c r="I6" s="66"/>
      <c r="J6" s="67"/>
      <c r="K6" s="120" t="s">
        <v>723</v>
      </c>
    </row>
    <row r="9" spans="1:16" ht="12.75" customHeight="1">
      <c r="A9" s="596" t="s">
        <v>161</v>
      </c>
      <c r="B9" s="597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8"/>
    </row>
    <row r="10" spans="1:16" ht="12.75" customHeight="1">
      <c r="A10" s="599"/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1"/>
    </row>
    <row r="11" spans="1:16" ht="12.7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589" t="s">
        <v>224</v>
      </c>
      <c r="P11" s="589"/>
    </row>
    <row r="12" spans="1:16" s="67" customFormat="1" ht="12.75">
      <c r="A12" s="217"/>
      <c r="B12" s="218" t="s">
        <v>249</v>
      </c>
      <c r="C12" s="218" t="s">
        <v>281</v>
      </c>
      <c r="D12" s="218" t="s">
        <v>250</v>
      </c>
      <c r="E12" s="218" t="s">
        <v>252</v>
      </c>
      <c r="F12" s="218" t="s">
        <v>253</v>
      </c>
      <c r="G12" s="218" t="s">
        <v>254</v>
      </c>
      <c r="H12" s="218" t="s">
        <v>255</v>
      </c>
      <c r="I12" s="604" t="s">
        <v>256</v>
      </c>
      <c r="J12" s="604"/>
      <c r="K12" s="218" t="s">
        <v>257</v>
      </c>
      <c r="L12" s="218" t="s">
        <v>258</v>
      </c>
      <c r="M12" s="218" t="s">
        <v>259</v>
      </c>
      <c r="N12" s="218" t="s">
        <v>285</v>
      </c>
      <c r="O12" s="226" t="s">
        <v>286</v>
      </c>
      <c r="P12" s="227" t="s">
        <v>287</v>
      </c>
    </row>
    <row r="13" spans="1:16" s="68" customFormat="1" ht="12.75" customHeight="1">
      <c r="A13" s="590" t="s">
        <v>162</v>
      </c>
      <c r="B13" s="591" t="s">
        <v>163</v>
      </c>
      <c r="C13" s="591" t="s">
        <v>164</v>
      </c>
      <c r="D13" s="590" t="s">
        <v>165</v>
      </c>
      <c r="E13" s="590" t="s">
        <v>166</v>
      </c>
      <c r="F13" s="590" t="s">
        <v>167</v>
      </c>
      <c r="G13" s="605" t="s">
        <v>168</v>
      </c>
      <c r="H13" s="606"/>
      <c r="I13" s="606"/>
      <c r="J13" s="606"/>
      <c r="K13" s="606"/>
      <c r="L13" s="606"/>
      <c r="M13" s="606"/>
      <c r="N13" s="606"/>
      <c r="O13" s="607"/>
      <c r="P13" s="217" t="s">
        <v>169</v>
      </c>
    </row>
    <row r="14" spans="1:16" s="68" customFormat="1" ht="12.75" customHeight="1">
      <c r="A14" s="590"/>
      <c r="B14" s="591"/>
      <c r="C14" s="591"/>
      <c r="D14" s="590"/>
      <c r="E14" s="590"/>
      <c r="F14" s="590"/>
      <c r="G14" s="590" t="s">
        <v>229</v>
      </c>
      <c r="H14" s="590" t="s">
        <v>230</v>
      </c>
      <c r="I14" s="590" t="s">
        <v>231</v>
      </c>
      <c r="J14" s="590" t="s">
        <v>232</v>
      </c>
      <c r="K14" s="590" t="s">
        <v>233</v>
      </c>
      <c r="L14" s="590" t="s">
        <v>234</v>
      </c>
      <c r="M14" s="590" t="s">
        <v>235</v>
      </c>
      <c r="N14" s="590" t="s">
        <v>236</v>
      </c>
      <c r="O14" s="590" t="s">
        <v>237</v>
      </c>
      <c r="P14" s="228"/>
    </row>
    <row r="15" spans="1:16" s="68" customFormat="1" ht="12.75" customHeight="1">
      <c r="A15" s="590"/>
      <c r="B15" s="591"/>
      <c r="C15" s="591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229"/>
    </row>
    <row r="16" spans="1:16" ht="20.25">
      <c r="A16" s="219" t="s">
        <v>228</v>
      </c>
      <c r="B16" s="196" t="s">
        <v>292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17">
        <v>0</v>
      </c>
    </row>
    <row r="17" spans="1:16" ht="12.75">
      <c r="A17" s="219"/>
      <c r="B17" s="1"/>
      <c r="C17" s="1"/>
      <c r="D17" s="220"/>
      <c r="E17" s="221"/>
      <c r="F17" s="1"/>
      <c r="G17" s="1"/>
      <c r="H17" s="1"/>
      <c r="I17" s="1"/>
      <c r="J17" s="1"/>
      <c r="K17" s="1"/>
      <c r="L17" s="1"/>
      <c r="M17" s="1"/>
      <c r="N17" s="1"/>
      <c r="O17" s="1"/>
      <c r="P17" s="217"/>
    </row>
    <row r="18" spans="1:16" ht="12.75">
      <c r="A18" s="219"/>
      <c r="B18" s="1"/>
      <c r="C18" s="1"/>
      <c r="D18" s="221"/>
      <c r="E18" s="221"/>
      <c r="F18" s="1"/>
      <c r="G18" s="1"/>
      <c r="H18" s="1"/>
      <c r="I18" s="1"/>
      <c r="J18" s="1"/>
      <c r="K18" s="1"/>
      <c r="L18" s="1"/>
      <c r="M18" s="1"/>
      <c r="N18" s="1"/>
      <c r="O18" s="1"/>
      <c r="P18" s="217"/>
    </row>
    <row r="19" spans="1:16" s="68" customFormat="1" ht="12.75">
      <c r="A19" s="217"/>
      <c r="B19" s="133" t="s">
        <v>169</v>
      </c>
      <c r="C19" s="217"/>
      <c r="D19" s="217"/>
      <c r="E19" s="217"/>
      <c r="F19" s="217">
        <f>SUM(F17:F18)</f>
        <v>0</v>
      </c>
      <c r="G19" s="217">
        <f>SUM(G17:G18)</f>
        <v>0</v>
      </c>
      <c r="H19" s="217">
        <f>SUM(H17:H18)</f>
        <v>0</v>
      </c>
      <c r="I19" s="217">
        <f>SUM(I17:I18)</f>
        <v>0</v>
      </c>
      <c r="J19" s="217">
        <f>SUM(J17:J18)</f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0</v>
      </c>
      <c r="P19" s="217">
        <v>0</v>
      </c>
    </row>
    <row r="20" spans="1:16" s="69" customFormat="1" ht="12.75">
      <c r="A20" s="222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s="69" customFormat="1" ht="12.75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s="69" customFormat="1" ht="12.7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s="69" customFormat="1" ht="12.75">
      <c r="A23" s="222"/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</row>
    <row r="24" spans="1:16" s="69" customFormat="1" ht="12.75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s="69" customFormat="1" ht="12.75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</row>
    <row r="26" spans="1:16" ht="12.75" customHeight="1">
      <c r="A26" s="596" t="s">
        <v>51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8"/>
    </row>
    <row r="27" spans="1:16" ht="12.75" customHeight="1">
      <c r="A27" s="599"/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1"/>
    </row>
    <row r="28" spans="1:16" ht="12.7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602" t="s">
        <v>224</v>
      </c>
      <c r="P28" s="603"/>
    </row>
    <row r="29" spans="1:16" ht="12.75">
      <c r="A29" s="223"/>
      <c r="B29" s="133" t="s">
        <v>249</v>
      </c>
      <c r="C29" s="133" t="s">
        <v>281</v>
      </c>
      <c r="D29" s="133" t="s">
        <v>250</v>
      </c>
      <c r="E29" s="133" t="s">
        <v>252</v>
      </c>
      <c r="F29" s="133" t="s">
        <v>253</v>
      </c>
      <c r="G29" s="133" t="s">
        <v>254</v>
      </c>
      <c r="H29" s="133" t="s">
        <v>255</v>
      </c>
      <c r="I29" s="133" t="s">
        <v>256</v>
      </c>
      <c r="J29" s="133" t="s">
        <v>257</v>
      </c>
      <c r="K29" s="133" t="s">
        <v>258</v>
      </c>
      <c r="L29" s="133" t="s">
        <v>259</v>
      </c>
      <c r="M29" s="133" t="s">
        <v>285</v>
      </c>
      <c r="N29" s="133" t="s">
        <v>286</v>
      </c>
      <c r="O29" s="592" t="s">
        <v>287</v>
      </c>
      <c r="P29" s="592"/>
    </row>
    <row r="30" spans="1:16" ht="12.75">
      <c r="A30" s="590" t="s">
        <v>162</v>
      </c>
      <c r="B30" s="591" t="s">
        <v>170</v>
      </c>
      <c r="C30" s="591" t="s">
        <v>171</v>
      </c>
      <c r="D30" s="590" t="s">
        <v>172</v>
      </c>
      <c r="E30" s="590" t="s">
        <v>173</v>
      </c>
      <c r="F30" s="590" t="s">
        <v>167</v>
      </c>
      <c r="G30" s="590" t="s">
        <v>238</v>
      </c>
      <c r="H30" s="590"/>
      <c r="I30" s="594" t="s">
        <v>239</v>
      </c>
      <c r="J30" s="594"/>
      <c r="K30" s="594" t="s">
        <v>240</v>
      </c>
      <c r="L30" s="594"/>
      <c r="M30" s="594" t="s">
        <v>241</v>
      </c>
      <c r="N30" s="594"/>
      <c r="O30" s="592" t="s">
        <v>204</v>
      </c>
      <c r="P30" s="592"/>
    </row>
    <row r="31" spans="1:16" ht="12.75" customHeight="1">
      <c r="A31" s="590"/>
      <c r="B31" s="591"/>
      <c r="C31" s="591"/>
      <c r="D31" s="590"/>
      <c r="E31" s="590"/>
      <c r="F31" s="590"/>
      <c r="G31" s="590" t="s">
        <v>174</v>
      </c>
      <c r="H31" s="590" t="s">
        <v>175</v>
      </c>
      <c r="I31" s="590" t="s">
        <v>174</v>
      </c>
      <c r="J31" s="590" t="s">
        <v>175</v>
      </c>
      <c r="K31" s="590" t="s">
        <v>174</v>
      </c>
      <c r="L31" s="590" t="s">
        <v>175</v>
      </c>
      <c r="M31" s="590" t="s">
        <v>174</v>
      </c>
      <c r="N31" s="590" t="s">
        <v>175</v>
      </c>
      <c r="O31" s="593" t="s">
        <v>174</v>
      </c>
      <c r="P31" s="593" t="s">
        <v>175</v>
      </c>
    </row>
    <row r="32" spans="1:16" ht="12.75">
      <c r="A32" s="590"/>
      <c r="B32" s="591"/>
      <c r="C32" s="591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3"/>
      <c r="P32" s="593"/>
    </row>
    <row r="33" spans="1:16" ht="12.75">
      <c r="A33" s="219"/>
      <c r="B33" s="1"/>
      <c r="C33" s="1"/>
      <c r="D33" s="219"/>
      <c r="E33" s="219"/>
      <c r="F33" s="6"/>
      <c r="G33" s="1"/>
      <c r="H33" s="1"/>
      <c r="I33" s="1"/>
      <c r="J33" s="1"/>
      <c r="K33" s="1"/>
      <c r="L33" s="1"/>
      <c r="M33" s="1"/>
      <c r="N33" s="1"/>
      <c r="O33" s="217"/>
      <c r="P33" s="217"/>
    </row>
    <row r="34" spans="1:16" ht="20.25">
      <c r="A34" s="219" t="s">
        <v>106</v>
      </c>
      <c r="B34" s="196" t="s">
        <v>176</v>
      </c>
      <c r="C34" s="196" t="s">
        <v>315</v>
      </c>
      <c r="D34" s="224" t="s">
        <v>242</v>
      </c>
      <c r="E34" s="183" t="s">
        <v>242</v>
      </c>
      <c r="F34" s="6"/>
      <c r="G34" s="1"/>
      <c r="H34" s="1"/>
      <c r="I34" s="6"/>
      <c r="J34" s="6"/>
      <c r="K34" s="6"/>
      <c r="L34" s="6"/>
      <c r="M34" s="6"/>
      <c r="N34" s="6"/>
      <c r="O34" s="225"/>
      <c r="P34" s="225"/>
    </row>
    <row r="35" spans="1:16" ht="12.75">
      <c r="A35" s="219"/>
      <c r="B35" s="1"/>
      <c r="C35" s="1"/>
      <c r="D35" s="221"/>
      <c r="E35" s="219"/>
      <c r="F35" s="6"/>
      <c r="G35" s="1"/>
      <c r="H35" s="1"/>
      <c r="I35" s="6"/>
      <c r="J35" s="6"/>
      <c r="K35" s="6"/>
      <c r="L35" s="6"/>
      <c r="M35" s="6"/>
      <c r="N35" s="6"/>
      <c r="O35" s="225"/>
      <c r="P35" s="225"/>
    </row>
    <row r="36" spans="1:16" ht="20.25" customHeight="1">
      <c r="A36" s="223"/>
      <c r="B36" s="133" t="s">
        <v>177</v>
      </c>
      <c r="C36" s="223"/>
      <c r="D36" s="223"/>
      <c r="E36" s="223"/>
      <c r="F36" s="225">
        <f aca="true" t="shared" si="0" ref="F36:L36">SUM(F33:F35)</f>
        <v>0</v>
      </c>
      <c r="G36" s="225">
        <f t="shared" si="0"/>
        <v>0</v>
      </c>
      <c r="H36" s="225">
        <f t="shared" si="0"/>
        <v>0</v>
      </c>
      <c r="I36" s="225">
        <f t="shared" si="0"/>
        <v>0</v>
      </c>
      <c r="J36" s="225">
        <f t="shared" si="0"/>
        <v>0</v>
      </c>
      <c r="K36" s="225">
        <f t="shared" si="0"/>
        <v>0</v>
      </c>
      <c r="L36" s="225">
        <f t="shared" si="0"/>
        <v>0</v>
      </c>
      <c r="M36" s="225">
        <f>SUM(M33:M35)</f>
        <v>0</v>
      </c>
      <c r="N36" s="225">
        <f>SUM(N33:N35)</f>
        <v>0</v>
      </c>
      <c r="O36" s="225">
        <f>SUM(O33:O35)</f>
        <v>0</v>
      </c>
      <c r="P36" s="225">
        <f>SUM(P33:P35)</f>
        <v>0</v>
      </c>
    </row>
    <row r="37" spans="11:13" ht="12.75">
      <c r="K37" s="69"/>
      <c r="L37" s="69"/>
      <c r="M37" s="70"/>
    </row>
    <row r="39" spans="1:16" ht="12.75" customHeight="1">
      <c r="A39" s="501" t="s">
        <v>336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</row>
    <row r="40" spans="1:16" ht="12.75" customHeight="1">
      <c r="A40" s="501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</row>
    <row r="41" spans="1:16" ht="12.75" customHeight="1">
      <c r="A41" s="501"/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</row>
    <row r="42" spans="1:16" ht="12.75" customHeight="1">
      <c r="A42" s="501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</row>
    <row r="45" spans="1:2" ht="12.75">
      <c r="A45" s="250" t="s">
        <v>178</v>
      </c>
      <c r="B45" s="250" t="s">
        <v>81</v>
      </c>
    </row>
    <row r="46" spans="1:2" ht="12.75">
      <c r="A46" s="249">
        <v>1</v>
      </c>
      <c r="B46" s="249" t="s">
        <v>449</v>
      </c>
    </row>
  </sheetData>
  <sheetProtection/>
  <mergeCells count="45"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11.375" style="137" customWidth="1"/>
    <col min="2" max="2" width="10.75390625" style="70" customWidth="1"/>
    <col min="3" max="3" width="46.125" style="65" customWidth="1"/>
    <col min="4" max="4" width="18.75390625" style="91" customWidth="1"/>
    <col min="5" max="5" width="13.125" style="65" customWidth="1"/>
    <col min="6" max="6" width="12.875" style="65" hidden="1" customWidth="1"/>
    <col min="7" max="7" width="10.75390625" style="65" customWidth="1"/>
    <col min="8" max="16384" width="9.125" style="65" customWidth="1"/>
  </cols>
  <sheetData>
    <row r="1" spans="1:7" ht="12.75">
      <c r="A1" s="490" t="s">
        <v>705</v>
      </c>
      <c r="B1" s="491"/>
      <c r="C1" s="491"/>
      <c r="D1" s="491"/>
      <c r="E1" s="491"/>
      <c r="F1" s="491"/>
      <c r="G1" s="103"/>
    </row>
    <row r="2" spans="1:9" s="78" customFormat="1" ht="49.5" customHeight="1">
      <c r="A2" s="492" t="s">
        <v>681</v>
      </c>
      <c r="B2" s="493"/>
      <c r="C2" s="493"/>
      <c r="D2" s="493"/>
      <c r="E2" s="493"/>
      <c r="F2" s="493"/>
      <c r="G2" s="108"/>
      <c r="I2" s="79"/>
    </row>
    <row r="3" spans="1:9" s="78" customFormat="1" ht="49.5" customHeight="1">
      <c r="A3" s="488" t="s">
        <v>282</v>
      </c>
      <c r="B3" s="489" t="s">
        <v>249</v>
      </c>
      <c r="C3" s="489"/>
      <c r="D3" s="353" t="s">
        <v>281</v>
      </c>
      <c r="E3" s="360" t="s">
        <v>250</v>
      </c>
      <c r="F3" s="360" t="s">
        <v>252</v>
      </c>
      <c r="G3" s="80"/>
      <c r="I3" s="79"/>
    </row>
    <row r="4" spans="1:7" ht="31.5">
      <c r="A4" s="488"/>
      <c r="B4" s="489" t="s">
        <v>81</v>
      </c>
      <c r="C4" s="489"/>
      <c r="D4" s="353" t="s">
        <v>101</v>
      </c>
      <c r="E4" s="360" t="s">
        <v>567</v>
      </c>
      <c r="F4" s="360" t="s">
        <v>573</v>
      </c>
      <c r="G4" s="70"/>
    </row>
    <row r="5" spans="1:6" s="83" customFormat="1" ht="15.75">
      <c r="A5" s="135">
        <v>1</v>
      </c>
      <c r="B5" s="81" t="s">
        <v>54</v>
      </c>
      <c r="C5" s="109" t="s">
        <v>52</v>
      </c>
      <c r="D5" s="82">
        <v>102718</v>
      </c>
      <c r="E5" s="82">
        <v>117969</v>
      </c>
      <c r="F5" s="82">
        <v>58629</v>
      </c>
    </row>
    <row r="6" spans="1:6" s="85" customFormat="1" ht="15.75">
      <c r="A6" s="352">
        <v>2</v>
      </c>
      <c r="B6" s="84"/>
      <c r="C6" s="47" t="s">
        <v>14</v>
      </c>
      <c r="D6" s="93">
        <v>31102</v>
      </c>
      <c r="E6" s="93">
        <v>37587</v>
      </c>
      <c r="F6" s="93">
        <v>21772</v>
      </c>
    </row>
    <row r="7" spans="1:6" ht="15.75">
      <c r="A7" s="96">
        <v>3</v>
      </c>
      <c r="B7" s="75" t="s">
        <v>106</v>
      </c>
      <c r="C7" s="48" t="s">
        <v>15</v>
      </c>
      <c r="D7" s="94">
        <v>21163</v>
      </c>
      <c r="E7" s="94">
        <v>23471</v>
      </c>
      <c r="F7" s="94">
        <v>14718</v>
      </c>
    </row>
    <row r="8" spans="1:6" ht="15.75">
      <c r="A8" s="96">
        <v>4</v>
      </c>
      <c r="B8" s="75" t="s">
        <v>107</v>
      </c>
      <c r="C8" s="48" t="s">
        <v>16</v>
      </c>
      <c r="D8" s="94">
        <v>525</v>
      </c>
      <c r="E8" s="94">
        <v>533</v>
      </c>
      <c r="F8" s="94">
        <v>304</v>
      </c>
    </row>
    <row r="9" spans="1:6" ht="15.75">
      <c r="A9" s="96">
        <v>5</v>
      </c>
      <c r="B9" s="75" t="s">
        <v>108</v>
      </c>
      <c r="C9" s="48" t="s">
        <v>17</v>
      </c>
      <c r="D9" s="94">
        <v>1754</v>
      </c>
      <c r="E9" s="94">
        <v>1867</v>
      </c>
      <c r="F9" s="94">
        <v>730</v>
      </c>
    </row>
    <row r="10" spans="1:6" ht="15.75">
      <c r="A10" s="96">
        <v>6</v>
      </c>
      <c r="B10" s="75" t="s">
        <v>109</v>
      </c>
      <c r="C10" s="48" t="s">
        <v>18</v>
      </c>
      <c r="D10" s="94">
        <v>598</v>
      </c>
      <c r="E10" s="94">
        <v>643</v>
      </c>
      <c r="F10" s="94">
        <v>87</v>
      </c>
    </row>
    <row r="11" spans="1:6" ht="15.75">
      <c r="A11" s="96">
        <v>7</v>
      </c>
      <c r="B11" s="75" t="s">
        <v>110</v>
      </c>
      <c r="C11" s="48" t="s">
        <v>19</v>
      </c>
      <c r="D11" s="94">
        <v>0</v>
      </c>
      <c r="E11" s="94">
        <v>0</v>
      </c>
      <c r="F11" s="94">
        <v>0</v>
      </c>
    </row>
    <row r="12" spans="1:6" ht="15.75">
      <c r="A12" s="96">
        <v>8</v>
      </c>
      <c r="B12" s="75" t="s">
        <v>111</v>
      </c>
      <c r="C12" s="48" t="s">
        <v>20</v>
      </c>
      <c r="D12" s="94">
        <v>540</v>
      </c>
      <c r="E12" s="94">
        <v>560</v>
      </c>
      <c r="F12" s="94">
        <v>259</v>
      </c>
    </row>
    <row r="13" spans="1:6" ht="15.75">
      <c r="A13" s="96">
        <v>9</v>
      </c>
      <c r="B13" s="75" t="s">
        <v>112</v>
      </c>
      <c r="C13" s="48" t="s">
        <v>21</v>
      </c>
      <c r="D13" s="94">
        <v>0</v>
      </c>
      <c r="E13" s="94">
        <v>0</v>
      </c>
      <c r="F13" s="94">
        <v>0</v>
      </c>
    </row>
    <row r="14" spans="1:6" ht="31.5">
      <c r="A14" s="96">
        <v>10</v>
      </c>
      <c r="B14" s="75" t="s">
        <v>113</v>
      </c>
      <c r="C14" s="48" t="s">
        <v>22</v>
      </c>
      <c r="D14" s="94">
        <v>2056</v>
      </c>
      <c r="E14" s="94">
        <v>886</v>
      </c>
      <c r="F14" s="94">
        <v>23</v>
      </c>
    </row>
    <row r="15" spans="1:6" ht="15.75">
      <c r="A15" s="96">
        <v>11</v>
      </c>
      <c r="B15" s="75" t="s">
        <v>114</v>
      </c>
      <c r="C15" s="48" t="s">
        <v>23</v>
      </c>
      <c r="D15" s="94">
        <v>50</v>
      </c>
      <c r="E15" s="94">
        <v>50</v>
      </c>
      <c r="F15" s="94">
        <v>37</v>
      </c>
    </row>
    <row r="16" spans="1:6" ht="31.5">
      <c r="A16" s="96">
        <v>12</v>
      </c>
      <c r="B16" s="75" t="s">
        <v>115</v>
      </c>
      <c r="C16" s="48" t="s">
        <v>24</v>
      </c>
      <c r="D16" s="94">
        <v>4416</v>
      </c>
      <c r="E16" s="94">
        <v>9577</v>
      </c>
      <c r="F16" s="94">
        <v>5614</v>
      </c>
    </row>
    <row r="17" spans="1:6" s="85" customFormat="1" ht="15.75">
      <c r="A17" s="352">
        <v>13</v>
      </c>
      <c r="B17" s="84"/>
      <c r="C17" s="47" t="s">
        <v>25</v>
      </c>
      <c r="D17" s="93">
        <v>38704</v>
      </c>
      <c r="E17" s="93">
        <v>44499</v>
      </c>
      <c r="F17" s="93">
        <v>19726</v>
      </c>
    </row>
    <row r="18" spans="1:6" ht="15.75">
      <c r="A18" s="96">
        <v>14</v>
      </c>
      <c r="B18" s="75" t="s">
        <v>116</v>
      </c>
      <c r="C18" s="48" t="s">
        <v>26</v>
      </c>
      <c r="D18" s="94">
        <v>2625</v>
      </c>
      <c r="E18" s="94">
        <v>2625</v>
      </c>
      <c r="F18" s="94">
        <v>1079</v>
      </c>
    </row>
    <row r="19" spans="1:6" ht="15.75">
      <c r="A19" s="96">
        <v>15</v>
      </c>
      <c r="B19" s="75" t="s">
        <v>117</v>
      </c>
      <c r="C19" s="48" t="s">
        <v>27</v>
      </c>
      <c r="D19" s="94">
        <v>271</v>
      </c>
      <c r="E19" s="94">
        <v>371</v>
      </c>
      <c r="F19" s="94">
        <v>191</v>
      </c>
    </row>
    <row r="20" spans="1:6" ht="15.75">
      <c r="A20" s="96">
        <v>16</v>
      </c>
      <c r="B20" s="75" t="s">
        <v>118</v>
      </c>
      <c r="C20" s="48" t="s">
        <v>28</v>
      </c>
      <c r="D20" s="94">
        <v>494</v>
      </c>
      <c r="E20" s="94">
        <v>994</v>
      </c>
      <c r="F20" s="94">
        <v>274</v>
      </c>
    </row>
    <row r="21" spans="1:6" ht="15.75">
      <c r="A21" s="96">
        <v>17</v>
      </c>
      <c r="B21" s="75" t="s">
        <v>119</v>
      </c>
      <c r="C21" s="48" t="s">
        <v>29</v>
      </c>
      <c r="D21" s="94">
        <v>265</v>
      </c>
      <c r="E21" s="94">
        <v>3082</v>
      </c>
      <c r="F21" s="94">
        <v>1438</v>
      </c>
    </row>
    <row r="22" spans="1:6" ht="15.75">
      <c r="A22" s="96">
        <v>18</v>
      </c>
      <c r="B22" s="75" t="s">
        <v>120</v>
      </c>
      <c r="C22" s="48" t="s">
        <v>30</v>
      </c>
      <c r="D22" s="94">
        <v>5403</v>
      </c>
      <c r="E22" s="94">
        <v>5863</v>
      </c>
      <c r="F22" s="94">
        <v>3574</v>
      </c>
    </row>
    <row r="23" spans="1:6" ht="15.75">
      <c r="A23" s="96">
        <v>19</v>
      </c>
      <c r="B23" s="75" t="s">
        <v>209</v>
      </c>
      <c r="C23" s="48" t="s">
        <v>31</v>
      </c>
      <c r="D23" s="94">
        <v>7888</v>
      </c>
      <c r="E23" s="94">
        <v>8149</v>
      </c>
      <c r="F23" s="94">
        <v>5230</v>
      </c>
    </row>
    <row r="24" spans="1:6" ht="15.75">
      <c r="A24" s="96">
        <v>20</v>
      </c>
      <c r="B24" s="75" t="s">
        <v>210</v>
      </c>
      <c r="C24" s="49" t="s">
        <v>32</v>
      </c>
      <c r="D24" s="94">
        <v>878</v>
      </c>
      <c r="E24" s="94">
        <v>843</v>
      </c>
      <c r="F24" s="94">
        <v>337</v>
      </c>
    </row>
    <row r="25" spans="1:6" ht="15.75">
      <c r="A25" s="96">
        <v>21</v>
      </c>
      <c r="B25" s="75" t="s">
        <v>211</v>
      </c>
      <c r="C25" s="48" t="s">
        <v>33</v>
      </c>
      <c r="D25" s="94">
        <v>9970</v>
      </c>
      <c r="E25" s="94">
        <v>11540</v>
      </c>
      <c r="F25" s="94">
        <v>745</v>
      </c>
    </row>
    <row r="26" spans="1:6" ht="15.75">
      <c r="A26" s="96">
        <v>22</v>
      </c>
      <c r="B26" s="75" t="s">
        <v>212</v>
      </c>
      <c r="C26" s="48" t="s">
        <v>34</v>
      </c>
      <c r="D26" s="94">
        <v>9530</v>
      </c>
      <c r="E26" s="94">
        <v>9016</v>
      </c>
      <c r="F26" s="94">
        <v>6048</v>
      </c>
    </row>
    <row r="27" spans="1:6" ht="15.75">
      <c r="A27" s="96">
        <v>23</v>
      </c>
      <c r="B27" s="75" t="s">
        <v>213</v>
      </c>
      <c r="C27" s="48" t="s">
        <v>35</v>
      </c>
      <c r="D27" s="94">
        <v>0</v>
      </c>
      <c r="E27" s="94">
        <v>0</v>
      </c>
      <c r="F27" s="94">
        <v>0</v>
      </c>
    </row>
    <row r="28" spans="1:6" ht="15.75">
      <c r="A28" s="96">
        <v>24</v>
      </c>
      <c r="B28" s="75" t="s">
        <v>214</v>
      </c>
      <c r="C28" s="48" t="s">
        <v>36</v>
      </c>
      <c r="D28" s="94">
        <v>1380</v>
      </c>
      <c r="E28" s="94">
        <v>2016</v>
      </c>
      <c r="F28" s="94">
        <v>810</v>
      </c>
    </row>
    <row r="29" spans="1:6" s="85" customFormat="1" ht="15.75">
      <c r="A29" s="352">
        <v>25</v>
      </c>
      <c r="B29" s="84"/>
      <c r="C29" s="47" t="s">
        <v>37</v>
      </c>
      <c r="D29" s="93">
        <v>31708</v>
      </c>
      <c r="E29" s="93">
        <v>34779</v>
      </c>
      <c r="F29" s="93">
        <v>16776</v>
      </c>
    </row>
    <row r="30" spans="1:6" ht="15.75">
      <c r="A30" s="96">
        <v>26</v>
      </c>
      <c r="B30" s="75" t="s">
        <v>215</v>
      </c>
      <c r="C30" s="49" t="s">
        <v>38</v>
      </c>
      <c r="D30" s="94">
        <v>23648</v>
      </c>
      <c r="E30" s="94">
        <v>26728</v>
      </c>
      <c r="F30" s="94">
        <v>12168</v>
      </c>
    </row>
    <row r="31" spans="1:6" ht="15.75">
      <c r="A31" s="96">
        <v>27</v>
      </c>
      <c r="B31" s="75" t="s">
        <v>216</v>
      </c>
      <c r="C31" s="49" t="s">
        <v>39</v>
      </c>
      <c r="D31" s="94">
        <v>1895</v>
      </c>
      <c r="E31" s="94">
        <v>1958</v>
      </c>
      <c r="F31" s="94">
        <v>1248</v>
      </c>
    </row>
    <row r="32" spans="1:6" ht="15.75">
      <c r="A32" s="96">
        <v>28</v>
      </c>
      <c r="B32" s="75" t="s">
        <v>217</v>
      </c>
      <c r="C32" s="48" t="s">
        <v>40</v>
      </c>
      <c r="D32" s="94">
        <v>0</v>
      </c>
      <c r="E32" s="94">
        <v>0</v>
      </c>
      <c r="F32" s="94">
        <v>0</v>
      </c>
    </row>
    <row r="33" spans="1:6" ht="15.75">
      <c r="A33" s="96">
        <v>29</v>
      </c>
      <c r="B33" s="75" t="s">
        <v>218</v>
      </c>
      <c r="C33" s="48" t="s">
        <v>41</v>
      </c>
      <c r="D33" s="94">
        <v>6165</v>
      </c>
      <c r="E33" s="94">
        <v>6093</v>
      </c>
      <c r="F33" s="94">
        <v>3360</v>
      </c>
    </row>
    <row r="34" spans="1:6" ht="15.75">
      <c r="A34" s="96">
        <v>30</v>
      </c>
      <c r="B34" s="75" t="s">
        <v>219</v>
      </c>
      <c r="C34" s="48" t="s">
        <v>42</v>
      </c>
      <c r="D34" s="94">
        <v>0</v>
      </c>
      <c r="E34" s="94">
        <v>0</v>
      </c>
      <c r="F34" s="94">
        <v>0</v>
      </c>
    </row>
    <row r="35" spans="1:6" s="85" customFormat="1" ht="15.75">
      <c r="A35" s="352">
        <v>31</v>
      </c>
      <c r="B35" s="84"/>
      <c r="C35" s="47" t="s">
        <v>43</v>
      </c>
      <c r="D35" s="93">
        <v>1204</v>
      </c>
      <c r="E35" s="93">
        <v>1104</v>
      </c>
      <c r="F35" s="93">
        <v>355</v>
      </c>
    </row>
    <row r="36" spans="1:6" ht="15.75">
      <c r="A36" s="96">
        <v>32</v>
      </c>
      <c r="B36" s="75" t="s">
        <v>220</v>
      </c>
      <c r="C36" s="48" t="s">
        <v>44</v>
      </c>
      <c r="D36" s="94">
        <v>0</v>
      </c>
      <c r="E36" s="94">
        <v>0</v>
      </c>
      <c r="F36" s="94">
        <v>0</v>
      </c>
    </row>
    <row r="37" spans="1:6" ht="15.75">
      <c r="A37" s="96">
        <v>33</v>
      </c>
      <c r="B37" s="75" t="s">
        <v>221</v>
      </c>
      <c r="C37" s="48" t="s">
        <v>45</v>
      </c>
      <c r="D37" s="94">
        <v>0</v>
      </c>
      <c r="E37" s="94">
        <v>0</v>
      </c>
      <c r="F37" s="94">
        <v>0</v>
      </c>
    </row>
    <row r="38" spans="1:6" ht="15.75">
      <c r="A38" s="96">
        <v>34</v>
      </c>
      <c r="B38" s="75" t="s">
        <v>222</v>
      </c>
      <c r="C38" s="48" t="s">
        <v>46</v>
      </c>
      <c r="D38" s="94">
        <v>1204</v>
      </c>
      <c r="E38" s="94">
        <v>1104</v>
      </c>
      <c r="F38" s="94">
        <v>355</v>
      </c>
    </row>
    <row r="39" spans="1:8" s="86" customFormat="1" ht="15.75">
      <c r="A39" s="135">
        <v>35</v>
      </c>
      <c r="B39" s="92" t="s">
        <v>223</v>
      </c>
      <c r="C39" s="106" t="s">
        <v>47</v>
      </c>
      <c r="D39" s="82">
        <v>0</v>
      </c>
      <c r="E39" s="82">
        <v>0</v>
      </c>
      <c r="F39" s="82">
        <v>0</v>
      </c>
      <c r="H39" s="87"/>
    </row>
    <row r="40" spans="1:6" ht="15.75">
      <c r="A40" s="96"/>
      <c r="B40" s="51"/>
      <c r="C40" s="48"/>
      <c r="D40" s="94">
        <v>0</v>
      </c>
      <c r="E40" s="94">
        <v>0</v>
      </c>
      <c r="F40" s="94">
        <v>0</v>
      </c>
    </row>
    <row r="41" spans="1:7" s="90" customFormat="1" ht="15.75">
      <c r="A41" s="136">
        <v>36</v>
      </c>
      <c r="B41" s="88"/>
      <c r="C41" s="107" t="s">
        <v>53</v>
      </c>
      <c r="D41" s="82">
        <v>102718</v>
      </c>
      <c r="E41" s="82">
        <v>117969</v>
      </c>
      <c r="F41" s="82">
        <v>58629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4"/>
  <sheetViews>
    <sheetView view="pageBreakPreview" zoomScale="70" zoomScaleSheetLayoutView="70" zoomScalePageLayoutView="0" workbookViewId="0" topLeftCell="A1">
      <selection activeCell="A2" sqref="A2:D2"/>
    </sheetView>
  </sheetViews>
  <sheetFormatPr defaultColWidth="9.00390625" defaultRowHeight="12.75"/>
  <cols>
    <col min="1" max="1" width="9.375" style="77" customWidth="1"/>
    <col min="2" max="2" width="61.75390625" style="65" customWidth="1"/>
    <col min="3" max="3" width="23.875" style="65" customWidth="1"/>
    <col min="4" max="4" width="20.125" style="132" bestFit="1" customWidth="1"/>
    <col min="5" max="16384" width="9.125" style="65" customWidth="1"/>
  </cols>
  <sheetData>
    <row r="1" spans="1:4" ht="15.75">
      <c r="A1" s="608" t="s">
        <v>724</v>
      </c>
      <c r="B1" s="609"/>
      <c r="C1" s="609"/>
      <c r="D1" s="610"/>
    </row>
    <row r="2" spans="1:4" ht="30">
      <c r="A2" s="611" t="s">
        <v>279</v>
      </c>
      <c r="B2" s="612"/>
      <c r="C2" s="612"/>
      <c r="D2" s="613"/>
    </row>
    <row r="3" spans="1:4" ht="12.75" customHeight="1">
      <c r="A3" s="614" t="s">
        <v>550</v>
      </c>
      <c r="B3" s="615"/>
      <c r="C3" s="615"/>
      <c r="D3" s="616"/>
    </row>
    <row r="4" spans="1:4" ht="18.75" customHeight="1">
      <c r="A4" s="614"/>
      <c r="B4" s="615"/>
      <c r="C4" s="615"/>
      <c r="D4" s="616"/>
    </row>
    <row r="5" spans="1:4" ht="16.5" customHeight="1">
      <c r="A5" s="617"/>
      <c r="B5" s="618"/>
      <c r="C5" s="618"/>
      <c r="D5" s="619"/>
    </row>
    <row r="6" spans="1:4" ht="16.5" customHeight="1">
      <c r="A6" s="620" t="s">
        <v>178</v>
      </c>
      <c r="B6" s="230" t="s">
        <v>249</v>
      </c>
      <c r="C6" s="230" t="s">
        <v>281</v>
      </c>
      <c r="D6" s="230" t="s">
        <v>250</v>
      </c>
    </row>
    <row r="7" spans="1:4" ht="73.5" customHeight="1">
      <c r="A7" s="519"/>
      <c r="B7" s="156" t="s">
        <v>179</v>
      </c>
      <c r="C7" s="156" t="s">
        <v>183</v>
      </c>
      <c r="D7" s="248" t="s">
        <v>332</v>
      </c>
    </row>
    <row r="8" spans="1:4" s="131" customFormat="1" ht="45.75" customHeight="1">
      <c r="A8" s="156">
        <v>1</v>
      </c>
      <c r="B8" s="231" t="s">
        <v>180</v>
      </c>
      <c r="C8" s="156">
        <v>8</v>
      </c>
      <c r="D8" s="156">
        <v>0</v>
      </c>
    </row>
    <row r="9" spans="1:4" ht="45.75" customHeight="1">
      <c r="A9" s="232">
        <v>2</v>
      </c>
      <c r="B9" s="233" t="s">
        <v>181</v>
      </c>
      <c r="C9" s="234">
        <v>8</v>
      </c>
      <c r="D9" s="235">
        <v>0</v>
      </c>
    </row>
    <row r="10" spans="1:4" ht="45.75" customHeight="1">
      <c r="A10" s="232">
        <v>3</v>
      </c>
      <c r="B10" s="236" t="s">
        <v>308</v>
      </c>
      <c r="C10" s="234">
        <v>0</v>
      </c>
      <c r="D10" s="235">
        <v>0</v>
      </c>
    </row>
    <row r="11" spans="1:4" ht="45.75" customHeight="1">
      <c r="A11" s="300">
        <v>4</v>
      </c>
      <c r="B11" s="231" t="s">
        <v>487</v>
      </c>
      <c r="C11" s="300">
        <v>10</v>
      </c>
      <c r="D11" s="300">
        <v>147</v>
      </c>
    </row>
    <row r="12" spans="1:4" ht="45.75" customHeight="1">
      <c r="A12" s="232">
        <v>5</v>
      </c>
      <c r="B12" s="233" t="s">
        <v>181</v>
      </c>
      <c r="C12" s="234">
        <v>10</v>
      </c>
      <c r="D12" s="235">
        <v>0</v>
      </c>
    </row>
    <row r="13" spans="1:4" ht="45.75" customHeight="1">
      <c r="A13" s="232">
        <v>6</v>
      </c>
      <c r="B13" s="236" t="s">
        <v>308</v>
      </c>
      <c r="C13" s="234">
        <v>0</v>
      </c>
      <c r="D13" s="235">
        <v>0</v>
      </c>
    </row>
    <row r="14" spans="1:4" s="131" customFormat="1" ht="45.75" customHeight="1">
      <c r="A14" s="156">
        <v>7</v>
      </c>
      <c r="B14" s="231" t="s">
        <v>486</v>
      </c>
      <c r="C14" s="156">
        <v>11</v>
      </c>
      <c r="D14" s="156">
        <v>0</v>
      </c>
    </row>
    <row r="15" spans="1:4" ht="45.75" customHeight="1">
      <c r="A15" s="232">
        <v>8</v>
      </c>
      <c r="B15" s="233" t="s">
        <v>182</v>
      </c>
      <c r="C15" s="234">
        <v>11</v>
      </c>
      <c r="D15" s="235">
        <v>0</v>
      </c>
    </row>
    <row r="16" spans="1:4" ht="45.75" customHeight="1">
      <c r="A16" s="232">
        <v>9</v>
      </c>
      <c r="B16" s="236" t="s">
        <v>309</v>
      </c>
      <c r="C16" s="234">
        <v>0</v>
      </c>
      <c r="D16" s="235">
        <v>0</v>
      </c>
    </row>
    <row r="17" spans="1:4" s="131" customFormat="1" ht="45.75" customHeight="1">
      <c r="A17" s="156">
        <v>10</v>
      </c>
      <c r="B17" s="231" t="s">
        <v>310</v>
      </c>
      <c r="C17" s="156">
        <v>1</v>
      </c>
      <c r="D17" s="156">
        <v>0</v>
      </c>
    </row>
    <row r="18" spans="1:4" ht="45.75" customHeight="1">
      <c r="A18" s="232">
        <v>11</v>
      </c>
      <c r="B18" s="233" t="s">
        <v>182</v>
      </c>
      <c r="C18" s="234">
        <v>1</v>
      </c>
      <c r="D18" s="235">
        <v>0</v>
      </c>
    </row>
    <row r="19" spans="1:4" s="131" customFormat="1" ht="45.75" customHeight="1">
      <c r="A19" s="156">
        <v>12</v>
      </c>
      <c r="B19" s="231" t="s">
        <v>311</v>
      </c>
      <c r="C19" s="156">
        <v>14</v>
      </c>
      <c r="D19" s="156">
        <v>0</v>
      </c>
    </row>
    <row r="20" spans="1:4" ht="45.75" customHeight="1">
      <c r="A20" s="232">
        <v>13</v>
      </c>
      <c r="B20" s="233" t="s">
        <v>182</v>
      </c>
      <c r="C20" s="234">
        <v>14</v>
      </c>
      <c r="D20" s="235">
        <v>0</v>
      </c>
    </row>
    <row r="21" spans="1:4" ht="45.75" customHeight="1">
      <c r="A21" s="232">
        <v>14</v>
      </c>
      <c r="B21" s="236" t="s">
        <v>309</v>
      </c>
      <c r="C21" s="232">
        <v>0</v>
      </c>
      <c r="D21" s="235">
        <v>0</v>
      </c>
    </row>
    <row r="22" spans="1:4" s="86" customFormat="1" ht="45.75" customHeight="1">
      <c r="A22" s="156">
        <v>15</v>
      </c>
      <c r="B22" s="237" t="s">
        <v>305</v>
      </c>
      <c r="C22" s="156">
        <f>C8+C11+C14+C17+C19</f>
        <v>44</v>
      </c>
      <c r="D22" s="349">
        <f>D8+D11+D14+D17+D19</f>
        <v>147</v>
      </c>
    </row>
    <row r="23" spans="1:4" ht="15.75" customHeight="1">
      <c r="A23" s="621" t="s">
        <v>523</v>
      </c>
      <c r="B23" s="622"/>
      <c r="C23" s="622"/>
      <c r="D23" s="623"/>
    </row>
    <row r="24" spans="1:4" ht="29.25" customHeight="1">
      <c r="A24" s="624"/>
      <c r="B24" s="625"/>
      <c r="C24" s="625"/>
      <c r="D24" s="626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9.25390625" style="50" customWidth="1"/>
    <col min="2" max="2" width="44.75390625" style="50" customWidth="1"/>
    <col min="3" max="3" width="10.875" style="50" bestFit="1" customWidth="1"/>
    <col min="4" max="4" width="10.875" style="50" customWidth="1"/>
    <col min="5" max="5" width="0.12890625" style="50" customWidth="1"/>
    <col min="6" max="6" width="24.00390625" style="50" bestFit="1" customWidth="1"/>
    <col min="7" max="16384" width="9.125" style="50" customWidth="1"/>
  </cols>
  <sheetData>
    <row r="1" spans="1:6" ht="66.75" customHeight="1">
      <c r="A1" s="541" t="s">
        <v>670</v>
      </c>
      <c r="B1" s="542"/>
      <c r="C1" s="542"/>
      <c r="D1" s="542"/>
      <c r="E1" s="542"/>
      <c r="F1" s="542"/>
    </row>
    <row r="2" spans="1:6" ht="15.75">
      <c r="A2" s="543" t="s">
        <v>725</v>
      </c>
      <c r="B2" s="544"/>
      <c r="C2" s="544"/>
      <c r="D2" s="544"/>
      <c r="E2" s="544"/>
      <c r="F2" s="544"/>
    </row>
    <row r="3" spans="1:6" ht="15.75">
      <c r="A3" s="543" t="s">
        <v>304</v>
      </c>
      <c r="B3" s="544"/>
      <c r="C3" s="544"/>
      <c r="D3" s="544"/>
      <c r="E3" s="544"/>
      <c r="F3" s="544"/>
    </row>
    <row r="4" spans="1:6" ht="20.25">
      <c r="A4" s="627" t="s">
        <v>666</v>
      </c>
      <c r="B4" s="628"/>
      <c r="C4" s="628"/>
      <c r="D4" s="628"/>
      <c r="E4" s="628"/>
      <c r="F4" s="628"/>
    </row>
    <row r="5" spans="1:6" ht="22.5" customHeight="1">
      <c r="A5" s="238" t="s">
        <v>282</v>
      </c>
      <c r="B5" s="240" t="s">
        <v>249</v>
      </c>
      <c r="C5" s="238" t="s">
        <v>281</v>
      </c>
      <c r="D5" s="367" t="s">
        <v>250</v>
      </c>
      <c r="E5" s="367" t="s">
        <v>252</v>
      </c>
      <c r="F5" s="367" t="s">
        <v>253</v>
      </c>
    </row>
    <row r="6" spans="1:6" ht="30" customHeight="1">
      <c r="A6" s="238">
        <v>1</v>
      </c>
      <c r="B6" s="240" t="s">
        <v>81</v>
      </c>
      <c r="C6" s="368" t="s">
        <v>574</v>
      </c>
      <c r="D6" s="368" t="s">
        <v>667</v>
      </c>
      <c r="E6" s="368" t="s">
        <v>573</v>
      </c>
      <c r="F6" s="239" t="s">
        <v>330</v>
      </c>
    </row>
    <row r="7" spans="1:6" ht="22.5" customHeight="1">
      <c r="A7" s="238">
        <v>2</v>
      </c>
      <c r="B7" s="240" t="s">
        <v>489</v>
      </c>
      <c r="C7" s="241">
        <v>2370</v>
      </c>
      <c r="D7" s="241"/>
      <c r="E7" s="241"/>
      <c r="F7" s="239"/>
    </row>
    <row r="8" spans="1:6" ht="22.5" customHeight="1">
      <c r="A8" s="96">
        <v>3</v>
      </c>
      <c r="B8" s="242" t="s">
        <v>488</v>
      </c>
      <c r="C8" s="243">
        <v>0</v>
      </c>
      <c r="D8" s="243"/>
      <c r="E8" s="243"/>
      <c r="F8" s="4" t="s">
        <v>317</v>
      </c>
    </row>
    <row r="9" spans="1:6" ht="22.5" customHeight="1">
      <c r="A9" s="96">
        <v>4</v>
      </c>
      <c r="B9" s="242" t="s">
        <v>318</v>
      </c>
      <c r="C9" s="243">
        <v>2370</v>
      </c>
      <c r="D9" s="243">
        <v>2370</v>
      </c>
      <c r="E9" s="243">
        <v>0</v>
      </c>
      <c r="F9" s="4" t="s">
        <v>317</v>
      </c>
    </row>
    <row r="10" spans="1:6" ht="22.5" customHeight="1">
      <c r="A10" s="299">
        <v>5</v>
      </c>
      <c r="B10" s="244" t="s">
        <v>319</v>
      </c>
      <c r="C10" s="245">
        <v>0</v>
      </c>
      <c r="D10" s="245">
        <v>30</v>
      </c>
      <c r="E10" s="245">
        <v>30</v>
      </c>
      <c r="F10" s="4"/>
    </row>
    <row r="11" spans="1:6" ht="22.5" customHeight="1">
      <c r="A11" s="96">
        <v>6</v>
      </c>
      <c r="B11" s="242" t="s">
        <v>458</v>
      </c>
      <c r="C11" s="243">
        <v>0</v>
      </c>
      <c r="D11" s="243"/>
      <c r="E11" s="243"/>
      <c r="F11" s="4" t="s">
        <v>317</v>
      </c>
    </row>
    <row r="12" spans="1:6" ht="22.5" customHeight="1">
      <c r="A12" s="96">
        <v>7</v>
      </c>
      <c r="B12" s="242" t="s">
        <v>320</v>
      </c>
      <c r="C12" s="243">
        <v>0</v>
      </c>
      <c r="D12" s="243"/>
      <c r="E12" s="243"/>
      <c r="F12" s="4" t="s">
        <v>317</v>
      </c>
    </row>
    <row r="13" spans="1:6" ht="22.5" customHeight="1">
      <c r="A13" s="96">
        <v>8</v>
      </c>
      <c r="B13" s="242" t="s">
        <v>321</v>
      </c>
      <c r="C13" s="243">
        <v>0</v>
      </c>
      <c r="D13" s="243"/>
      <c r="E13" s="243"/>
      <c r="F13" s="4" t="s">
        <v>317</v>
      </c>
    </row>
    <row r="14" spans="1:6" ht="22.5" customHeight="1">
      <c r="A14" s="96">
        <v>9</v>
      </c>
      <c r="B14" s="242" t="s">
        <v>322</v>
      </c>
      <c r="C14" s="243">
        <v>0</v>
      </c>
      <c r="D14" s="243"/>
      <c r="E14" s="243"/>
      <c r="F14" s="4" t="s">
        <v>317</v>
      </c>
    </row>
    <row r="15" spans="1:6" ht="22.5" customHeight="1">
      <c r="A15" s="96">
        <v>10</v>
      </c>
      <c r="B15" s="242" t="s">
        <v>452</v>
      </c>
      <c r="C15" s="243">
        <v>0</v>
      </c>
      <c r="D15" s="243"/>
      <c r="E15" s="243"/>
      <c r="F15" s="4" t="s">
        <v>317</v>
      </c>
    </row>
    <row r="16" spans="1:6" ht="22.5" customHeight="1">
      <c r="A16" s="96">
        <v>11</v>
      </c>
      <c r="B16" s="242" t="s">
        <v>668</v>
      </c>
      <c r="C16" s="243">
        <v>0</v>
      </c>
      <c r="D16" s="243">
        <v>30</v>
      </c>
      <c r="E16" s="243">
        <v>30</v>
      </c>
      <c r="F16" s="4" t="s">
        <v>317</v>
      </c>
    </row>
    <row r="17" spans="1:6" ht="22.5" customHeight="1">
      <c r="A17" s="96">
        <v>12</v>
      </c>
      <c r="B17" s="242" t="s">
        <v>324</v>
      </c>
      <c r="C17" s="243">
        <v>0</v>
      </c>
      <c r="D17" s="243"/>
      <c r="E17" s="243"/>
      <c r="F17" s="4" t="s">
        <v>317</v>
      </c>
    </row>
    <row r="18" spans="1:6" ht="22.5" customHeight="1">
      <c r="A18" s="96">
        <v>13</v>
      </c>
      <c r="B18" s="242" t="s">
        <v>325</v>
      </c>
      <c r="C18" s="243">
        <v>0</v>
      </c>
      <c r="D18" s="243"/>
      <c r="E18" s="243"/>
      <c r="F18" s="4" t="s">
        <v>317</v>
      </c>
    </row>
    <row r="19" spans="1:6" ht="22.5" customHeight="1">
      <c r="A19" s="96">
        <v>14</v>
      </c>
      <c r="B19" s="242" t="s">
        <v>326</v>
      </c>
      <c r="C19" s="243">
        <v>0</v>
      </c>
      <c r="D19" s="243"/>
      <c r="E19" s="243"/>
      <c r="F19" s="4" t="s">
        <v>317</v>
      </c>
    </row>
    <row r="20" spans="1:6" ht="22.5" customHeight="1">
      <c r="A20" s="301">
        <v>15</v>
      </c>
      <c r="B20" s="244" t="s">
        <v>329</v>
      </c>
      <c r="C20" s="247">
        <v>54</v>
      </c>
      <c r="D20" s="247">
        <v>1328</v>
      </c>
      <c r="E20" s="247">
        <v>920</v>
      </c>
      <c r="F20" s="4"/>
    </row>
    <row r="21" spans="1:6" ht="22.5" customHeight="1">
      <c r="A21" s="96">
        <v>16</v>
      </c>
      <c r="B21" s="242" t="s">
        <v>678</v>
      </c>
      <c r="C21" s="243">
        <v>0</v>
      </c>
      <c r="D21" s="243"/>
      <c r="E21" s="243">
        <v>10</v>
      </c>
      <c r="F21" s="4" t="s">
        <v>328</v>
      </c>
    </row>
    <row r="22" spans="1:6" ht="22.5" customHeight="1">
      <c r="A22" s="96">
        <v>17</v>
      </c>
      <c r="B22" s="242" t="s">
        <v>457</v>
      </c>
      <c r="C22" s="243">
        <v>592</v>
      </c>
      <c r="D22" s="243">
        <v>592</v>
      </c>
      <c r="E22" s="243">
        <v>362</v>
      </c>
      <c r="F22" s="4" t="s">
        <v>328</v>
      </c>
    </row>
    <row r="23" spans="1:6" ht="22.5" customHeight="1">
      <c r="A23" s="96">
        <v>18</v>
      </c>
      <c r="B23" s="242" t="s">
        <v>327</v>
      </c>
      <c r="C23" s="243">
        <v>125</v>
      </c>
      <c r="D23" s="243">
        <v>125</v>
      </c>
      <c r="E23" s="243">
        <v>60</v>
      </c>
      <c r="F23" s="4" t="s">
        <v>328</v>
      </c>
    </row>
    <row r="24" spans="1:6" ht="22.5" customHeight="1">
      <c r="A24" s="96">
        <v>19</v>
      </c>
      <c r="B24" s="242" t="s">
        <v>669</v>
      </c>
      <c r="C24" s="243">
        <v>100</v>
      </c>
      <c r="D24" s="243">
        <v>100</v>
      </c>
      <c r="E24" s="243">
        <v>127</v>
      </c>
      <c r="F24" s="4" t="s">
        <v>328</v>
      </c>
    </row>
    <row r="25" spans="1:6" ht="22.5" customHeight="1">
      <c r="A25" s="96">
        <v>20</v>
      </c>
      <c r="B25" s="242" t="s">
        <v>490</v>
      </c>
      <c r="C25" s="243">
        <v>0</v>
      </c>
      <c r="D25" s="243"/>
      <c r="E25" s="243"/>
      <c r="F25" s="4" t="s">
        <v>328</v>
      </c>
    </row>
    <row r="26" spans="1:6" ht="22.5" customHeight="1">
      <c r="A26" s="96">
        <v>21</v>
      </c>
      <c r="B26" s="242" t="s">
        <v>491</v>
      </c>
      <c r="C26" s="243">
        <v>24</v>
      </c>
      <c r="D26" s="243">
        <v>211</v>
      </c>
      <c r="E26" s="243">
        <v>211</v>
      </c>
      <c r="F26" s="4" t="s">
        <v>328</v>
      </c>
    </row>
    <row r="27" spans="1:6" ht="22.5" customHeight="1">
      <c r="A27" s="96">
        <v>22</v>
      </c>
      <c r="B27" s="242" t="s">
        <v>323</v>
      </c>
      <c r="C27" s="243">
        <v>300</v>
      </c>
      <c r="D27" s="243">
        <v>300</v>
      </c>
      <c r="E27" s="243">
        <v>150</v>
      </c>
      <c r="F27" s="4" t="s">
        <v>328</v>
      </c>
    </row>
    <row r="28" spans="1:6" ht="22.5" customHeight="1">
      <c r="A28" s="299">
        <v>23</v>
      </c>
      <c r="B28" s="246" t="s">
        <v>305</v>
      </c>
      <c r="C28" s="247">
        <f>C20+C10+C7</f>
        <v>2424</v>
      </c>
      <c r="D28" s="247">
        <v>3698</v>
      </c>
      <c r="E28" s="247">
        <v>950</v>
      </c>
      <c r="F28" s="4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G124"/>
  <sheetViews>
    <sheetView tabSelected="1" view="pageBreakPreview" zoomScale="10" zoomScaleNormal="25" zoomScaleSheetLayoutView="10" zoomScalePageLayoutView="0" workbookViewId="0" topLeftCell="A1">
      <selection activeCell="A3" sqref="A3:AE3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6" width="61.875" style="27" customWidth="1"/>
    <col min="7" max="7" width="42.75390625" style="27" customWidth="1"/>
    <col min="8" max="9" width="35.375" style="57" customWidth="1"/>
    <col min="10" max="13" width="35.375" style="27" customWidth="1"/>
    <col min="14" max="14" width="0.6171875" style="27" customWidth="1"/>
    <col min="15" max="15" width="0.2421875" style="27" customWidth="1"/>
    <col min="16" max="16" width="0.12890625" style="27" hidden="1" customWidth="1"/>
    <col min="17" max="17" width="1.37890625" style="27" hidden="1" customWidth="1"/>
    <col min="18" max="18" width="0.875" style="27" customWidth="1"/>
    <col min="19" max="20" width="35.375" style="13" customWidth="1"/>
    <col min="21" max="24" width="35.375" style="27" customWidth="1"/>
    <col min="25" max="25" width="84.75390625" style="13" bestFit="1" customWidth="1"/>
    <col min="26" max="26" width="84.75390625" style="13" customWidth="1"/>
    <col min="27" max="27" width="126.75390625" style="53" bestFit="1" customWidth="1"/>
    <col min="28" max="29" width="125.125" style="13" bestFit="1" customWidth="1"/>
    <col min="30" max="30" width="0.37109375" style="13" customWidth="1"/>
    <col min="31" max="31" width="0.74609375" style="13" customWidth="1"/>
    <col min="32" max="16384" width="35.375" style="13" customWidth="1"/>
  </cols>
  <sheetData>
    <row r="1" spans="1:31" ht="15.75">
      <c r="A1" s="403" t="s">
        <v>726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123"/>
      <c r="AE1" s="124"/>
    </row>
    <row r="2" spans="1:31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114"/>
      <c r="AE2" s="125"/>
    </row>
    <row r="3" spans="1:31" ht="90">
      <c r="A3" s="407" t="s">
        <v>532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9"/>
    </row>
    <row r="4" spans="1:31" ht="90">
      <c r="A4" s="410" t="s">
        <v>440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2"/>
    </row>
    <row r="5" spans="1:31" ht="45">
      <c r="A5" s="413" t="s">
        <v>556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5"/>
    </row>
    <row r="6" spans="1:31" ht="99.75" customHeight="1">
      <c r="A6" s="121"/>
      <c r="B6" s="115"/>
      <c r="C6" s="122"/>
      <c r="D6" s="639" t="s">
        <v>450</v>
      </c>
      <c r="E6" s="640"/>
      <c r="F6" s="629" t="s">
        <v>646</v>
      </c>
      <c r="G6" s="630"/>
      <c r="H6" s="639" t="s">
        <v>453</v>
      </c>
      <c r="I6" s="640"/>
      <c r="J6" s="639" t="s">
        <v>510</v>
      </c>
      <c r="K6" s="640"/>
      <c r="L6" s="639" t="s">
        <v>555</v>
      </c>
      <c r="M6" s="640"/>
      <c r="N6" s="119"/>
      <c r="O6" s="119"/>
      <c r="P6" s="119"/>
      <c r="Q6" s="119"/>
      <c r="R6" s="102"/>
      <c r="S6" s="121"/>
      <c r="T6" s="115"/>
      <c r="U6" s="115"/>
      <c r="V6" s="115"/>
      <c r="W6" s="115"/>
      <c r="X6" s="122"/>
      <c r="Y6" s="434" t="s">
        <v>450</v>
      </c>
      <c r="Z6" s="635" t="s">
        <v>647</v>
      </c>
      <c r="AA6" s="417" t="s">
        <v>453</v>
      </c>
      <c r="AB6" s="417" t="s">
        <v>234</v>
      </c>
      <c r="AC6" s="417" t="s">
        <v>555</v>
      </c>
      <c r="AD6" s="112"/>
      <c r="AE6" s="113"/>
    </row>
    <row r="7" spans="1:31" ht="85.5" customHeight="1">
      <c r="A7" s="116"/>
      <c r="B7" s="117"/>
      <c r="C7" s="118"/>
      <c r="D7" s="641"/>
      <c r="E7" s="642"/>
      <c r="F7" s="631"/>
      <c r="G7" s="632"/>
      <c r="H7" s="641"/>
      <c r="I7" s="642"/>
      <c r="J7" s="641"/>
      <c r="K7" s="642"/>
      <c r="L7" s="641"/>
      <c r="M7" s="642"/>
      <c r="N7" s="423" t="s">
        <v>150</v>
      </c>
      <c r="O7" s="423" t="s">
        <v>131</v>
      </c>
      <c r="P7" s="421" t="s">
        <v>152</v>
      </c>
      <c r="Q7" s="421" t="s">
        <v>131</v>
      </c>
      <c r="R7" s="104"/>
      <c r="S7" s="116"/>
      <c r="T7" s="117"/>
      <c r="U7" s="117"/>
      <c r="V7" s="117"/>
      <c r="W7" s="117"/>
      <c r="X7" s="118"/>
      <c r="Y7" s="435"/>
      <c r="Z7" s="636"/>
      <c r="AA7" s="418"/>
      <c r="AB7" s="418"/>
      <c r="AC7" s="418"/>
      <c r="AD7" s="28"/>
      <c r="AE7" s="29"/>
    </row>
    <row r="8" spans="1:31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30" t="s">
        <v>254</v>
      </c>
      <c r="I8" s="30" t="s">
        <v>255</v>
      </c>
      <c r="J8" s="110" t="s">
        <v>256</v>
      </c>
      <c r="K8" s="110" t="s">
        <v>257</v>
      </c>
      <c r="L8" s="110" t="s">
        <v>258</v>
      </c>
      <c r="M8" s="110" t="s">
        <v>259</v>
      </c>
      <c r="N8" s="61"/>
      <c r="O8" s="61"/>
      <c r="P8" s="30"/>
      <c r="Q8" s="30"/>
      <c r="R8" s="98"/>
      <c r="S8" s="426" t="s">
        <v>282</v>
      </c>
      <c r="T8" s="427" t="s">
        <v>285</v>
      </c>
      <c r="U8" s="428"/>
      <c r="V8" s="428"/>
      <c r="W8" s="428"/>
      <c r="X8" s="429"/>
      <c r="Y8" s="637" t="s">
        <v>286</v>
      </c>
      <c r="Z8" s="365"/>
      <c r="AA8" s="637" t="s">
        <v>287</v>
      </c>
      <c r="AB8" s="637" t="s">
        <v>288</v>
      </c>
      <c r="AC8" s="637" t="s">
        <v>289</v>
      </c>
      <c r="AD8" s="28"/>
      <c r="AE8" s="29"/>
    </row>
    <row r="9" spans="1:31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358"/>
      <c r="G9" s="358"/>
      <c r="H9" s="419" t="s">
        <v>127</v>
      </c>
      <c r="I9" s="419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420" t="s">
        <v>127</v>
      </c>
      <c r="O9" s="420" t="s">
        <v>128</v>
      </c>
      <c r="P9" s="420" t="s">
        <v>127</v>
      </c>
      <c r="Q9" s="420" t="s">
        <v>128</v>
      </c>
      <c r="R9" s="101"/>
      <c r="S9" s="425"/>
      <c r="T9" s="430" t="s">
        <v>290</v>
      </c>
      <c r="U9" s="430"/>
      <c r="V9" s="430"/>
      <c r="W9" s="430"/>
      <c r="X9" s="430"/>
      <c r="Y9" s="638"/>
      <c r="Z9" s="366"/>
      <c r="AA9" s="638" t="s">
        <v>151</v>
      </c>
      <c r="AB9" s="638" t="s">
        <v>95</v>
      </c>
      <c r="AC9" s="638" t="s">
        <v>95</v>
      </c>
      <c r="AD9" s="30" t="s">
        <v>132</v>
      </c>
      <c r="AE9" s="30" t="s">
        <v>133</v>
      </c>
    </row>
    <row r="10" spans="1:31" s="15" customFormat="1" ht="25.5" customHeight="1">
      <c r="A10" s="424"/>
      <c r="B10" s="430"/>
      <c r="C10" s="430"/>
      <c r="D10" s="419"/>
      <c r="E10" s="440"/>
      <c r="F10" s="359"/>
      <c r="G10" s="359"/>
      <c r="H10" s="419"/>
      <c r="I10" s="419"/>
      <c r="J10" s="420"/>
      <c r="K10" s="420"/>
      <c r="L10" s="420"/>
      <c r="M10" s="420"/>
      <c r="N10" s="420"/>
      <c r="O10" s="420"/>
      <c r="P10" s="420"/>
      <c r="Q10" s="420"/>
      <c r="R10" s="101"/>
      <c r="S10" s="425"/>
      <c r="T10" s="430"/>
      <c r="U10" s="430"/>
      <c r="V10" s="430"/>
      <c r="W10" s="430"/>
      <c r="X10" s="430"/>
      <c r="Y10" s="426"/>
      <c r="Z10" s="119"/>
      <c r="AA10" s="426"/>
      <c r="AB10" s="426"/>
      <c r="AC10" s="426"/>
      <c r="AD10" s="14"/>
      <c r="AE10" s="14"/>
    </row>
    <row r="11" spans="1:31" s="18" customFormat="1" ht="113.25" customHeight="1">
      <c r="A11" s="31" t="s">
        <v>54</v>
      </c>
      <c r="B11" s="431" t="s">
        <v>339</v>
      </c>
      <c r="C11" s="432"/>
      <c r="D11" s="32">
        <v>23738</v>
      </c>
      <c r="E11" s="32"/>
      <c r="F11" s="32">
        <v>23738</v>
      </c>
      <c r="G11" s="32"/>
      <c r="H11" s="32">
        <v>23805</v>
      </c>
      <c r="I11" s="32"/>
      <c r="J11" s="32">
        <v>24281</v>
      </c>
      <c r="K11" s="32"/>
      <c r="L11" s="32">
        <v>24767</v>
      </c>
      <c r="M11" s="32"/>
      <c r="N11" s="17">
        <f>'[1]3_A. PH bevétel'!G8</f>
        <v>80104</v>
      </c>
      <c r="O11" s="17">
        <f>'[1]3_A. PH bevétel'!H8</f>
        <v>6320</v>
      </c>
      <c r="P11" s="17">
        <f>'[1]3_A. PH bevétel'!J8</f>
        <v>63100.932</v>
      </c>
      <c r="Q11" s="17">
        <f>'[1]3_A. PH bevétel'!K8</f>
        <v>5563.419</v>
      </c>
      <c r="R11" s="17"/>
      <c r="S11" s="31" t="s">
        <v>54</v>
      </c>
      <c r="T11" s="433" t="s">
        <v>134</v>
      </c>
      <c r="U11" s="433"/>
      <c r="V11" s="433"/>
      <c r="W11" s="433"/>
      <c r="X11" s="433"/>
      <c r="Y11" s="32">
        <v>142833</v>
      </c>
      <c r="Z11" s="32">
        <v>207966</v>
      </c>
      <c r="AA11" s="32">
        <v>139449</v>
      </c>
      <c r="AB11" s="32">
        <v>142238</v>
      </c>
      <c r="AC11" s="32">
        <v>145083</v>
      </c>
      <c r="AD11" s="32"/>
      <c r="AE11" s="32"/>
    </row>
    <row r="12" spans="1:31" s="18" customFormat="1" ht="109.5" customHeight="1">
      <c r="A12" s="31" t="s">
        <v>73</v>
      </c>
      <c r="B12" s="431" t="s">
        <v>340</v>
      </c>
      <c r="C12" s="432" t="s">
        <v>340</v>
      </c>
      <c r="D12" s="32">
        <v>40385</v>
      </c>
      <c r="E12" s="32"/>
      <c r="F12" s="32">
        <v>45909</v>
      </c>
      <c r="G12" s="32"/>
      <c r="H12" s="32">
        <v>28368</v>
      </c>
      <c r="I12" s="32"/>
      <c r="J12" s="32">
        <v>28935</v>
      </c>
      <c r="K12" s="32"/>
      <c r="L12" s="32">
        <v>29514</v>
      </c>
      <c r="M12" s="32"/>
      <c r="N12" s="16">
        <f>'[1]3_A. PH bevétel'!G25</f>
        <v>143583</v>
      </c>
      <c r="O12" s="16">
        <f>'[1]3_A. PH bevétel'!H25</f>
        <v>8789</v>
      </c>
      <c r="P12" s="16">
        <f>'[1]3_A. PH bevétel'!J25</f>
        <v>116286.003</v>
      </c>
      <c r="Q12" s="16">
        <f>'[1]3_A. PH bevétel'!K25</f>
        <v>6880.072</v>
      </c>
      <c r="R12" s="16"/>
      <c r="S12" s="31" t="s">
        <v>73</v>
      </c>
      <c r="T12" s="436" t="s">
        <v>338</v>
      </c>
      <c r="U12" s="437"/>
      <c r="V12" s="437"/>
      <c r="W12" s="437"/>
      <c r="X12" s="438"/>
      <c r="Y12" s="32">
        <v>31758</v>
      </c>
      <c r="Z12" s="32">
        <v>40619</v>
      </c>
      <c r="AA12" s="32">
        <v>31212</v>
      </c>
      <c r="AB12" s="32">
        <v>31836</v>
      </c>
      <c r="AC12" s="32">
        <v>32473</v>
      </c>
      <c r="AD12" s="33"/>
      <c r="AE12" s="33"/>
    </row>
    <row r="13" spans="1:32" s="18" customFormat="1" ht="97.5" customHeight="1">
      <c r="A13" s="31" t="s">
        <v>96</v>
      </c>
      <c r="B13" s="431" t="s">
        <v>135</v>
      </c>
      <c r="C13" s="432" t="s">
        <v>135</v>
      </c>
      <c r="D13" s="32">
        <v>177515</v>
      </c>
      <c r="E13" s="32"/>
      <c r="F13" s="32">
        <v>175107</v>
      </c>
      <c r="G13" s="32">
        <v>9935</v>
      </c>
      <c r="H13" s="32">
        <v>180963</v>
      </c>
      <c r="I13" s="32"/>
      <c r="J13" s="32">
        <v>184582</v>
      </c>
      <c r="K13" s="32"/>
      <c r="L13" s="32">
        <v>188274</v>
      </c>
      <c r="M13" s="32"/>
      <c r="N13" s="16">
        <f>'[1]3_A. PH bevétel'!G37</f>
        <v>0</v>
      </c>
      <c r="O13" s="16">
        <f>'[1]3_A. PH bevétel'!H37</f>
        <v>3987</v>
      </c>
      <c r="P13" s="16">
        <f>'[1]3_A. PH bevétel'!J37</f>
        <v>0</v>
      </c>
      <c r="Q13" s="16">
        <f>'[1]3_A. PH bevétel'!K37</f>
        <v>3471.29</v>
      </c>
      <c r="R13" s="16"/>
      <c r="S13" s="31" t="s">
        <v>96</v>
      </c>
      <c r="T13" s="433" t="s">
        <v>136</v>
      </c>
      <c r="U13" s="433"/>
      <c r="V13" s="433"/>
      <c r="W13" s="433"/>
      <c r="X13" s="433"/>
      <c r="Y13" s="32">
        <v>102718</v>
      </c>
      <c r="Z13" s="32">
        <v>117969</v>
      </c>
      <c r="AA13" s="32">
        <v>102701</v>
      </c>
      <c r="AB13" s="32">
        <v>104755</v>
      </c>
      <c r="AC13" s="32">
        <v>106850</v>
      </c>
      <c r="AD13" s="33"/>
      <c r="AE13" s="33"/>
      <c r="AF13" s="19"/>
    </row>
    <row r="14" spans="1:31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>
        <v>150</v>
      </c>
      <c r="H14" s="32"/>
      <c r="I14" s="32"/>
      <c r="J14" s="32"/>
      <c r="K14" s="32"/>
      <c r="L14" s="32"/>
      <c r="M14" s="32"/>
      <c r="N14" s="17">
        <f>'[1]3_A. PH bevétel'!G41</f>
        <v>10517</v>
      </c>
      <c r="O14" s="17">
        <f>'[1]3_A. PH bevétel'!H41</f>
        <v>473146</v>
      </c>
      <c r="P14" s="17">
        <f>'[1]3_A. PH bevétel'!J41</f>
        <v>7641.119</v>
      </c>
      <c r="Q14" s="17">
        <f>'[1]3_A. PH bevétel'!K41</f>
        <v>8969.647</v>
      </c>
      <c r="R14" s="17"/>
      <c r="S14" s="31" t="s">
        <v>85</v>
      </c>
      <c r="T14" s="433" t="s">
        <v>337</v>
      </c>
      <c r="U14" s="433"/>
      <c r="V14" s="433"/>
      <c r="W14" s="433"/>
      <c r="X14" s="433"/>
      <c r="Y14" s="32">
        <v>31544</v>
      </c>
      <c r="Z14" s="32">
        <v>34386</v>
      </c>
      <c r="AA14" s="32">
        <v>31532</v>
      </c>
      <c r="AB14" s="32">
        <v>32163</v>
      </c>
      <c r="AC14" s="32">
        <v>32806</v>
      </c>
      <c r="AD14" s="33"/>
      <c r="AE14" s="33"/>
    </row>
    <row r="15" spans="1:31" s="18" customFormat="1" ht="99.75" customHeight="1">
      <c r="A15" s="31" t="s">
        <v>88</v>
      </c>
      <c r="B15" s="431" t="s">
        <v>344</v>
      </c>
      <c r="C15" s="432" t="s">
        <v>344</v>
      </c>
      <c r="D15" s="32">
        <v>187237</v>
      </c>
      <c r="E15" s="32">
        <v>287630</v>
      </c>
      <c r="F15" s="32">
        <v>147613</v>
      </c>
      <c r="G15" s="32">
        <v>305452</v>
      </c>
      <c r="H15" s="32">
        <v>188382</v>
      </c>
      <c r="I15" s="32">
        <v>292372</v>
      </c>
      <c r="J15" s="32">
        <v>192150</v>
      </c>
      <c r="K15" s="32">
        <v>298219</v>
      </c>
      <c r="L15" s="32">
        <v>195993</v>
      </c>
      <c r="M15" s="32">
        <v>304183</v>
      </c>
      <c r="N15" s="17">
        <f>'[1]3_A. PH bevétel'!G51</f>
        <v>0</v>
      </c>
      <c r="O15" s="17">
        <f>'[1]3_A. PH bevétel'!H51</f>
        <v>40000</v>
      </c>
      <c r="P15" s="17">
        <f>'[1]3_A. PH bevétel'!J51</f>
        <v>70</v>
      </c>
      <c r="Q15" s="17">
        <f>'[1]3_A. PH bevétel'!K51</f>
        <v>0</v>
      </c>
      <c r="R15" s="17"/>
      <c r="S15" s="31" t="s">
        <v>88</v>
      </c>
      <c r="T15" s="433" t="s">
        <v>155</v>
      </c>
      <c r="U15" s="433"/>
      <c r="V15" s="433"/>
      <c r="W15" s="433"/>
      <c r="X15" s="433"/>
      <c r="Y15" s="32">
        <v>147503</v>
      </c>
      <c r="Z15" s="32">
        <v>152198</v>
      </c>
      <c r="AA15" s="32">
        <v>145499</v>
      </c>
      <c r="AB15" s="32">
        <v>148409</v>
      </c>
      <c r="AC15" s="32">
        <v>151377</v>
      </c>
      <c r="AD15" s="33"/>
      <c r="AE15" s="33"/>
    </row>
    <row r="16" spans="1:31" s="18" customFormat="1" ht="94.5" customHeight="1">
      <c r="A16" s="31" t="s">
        <v>90</v>
      </c>
      <c r="B16" s="431" t="s">
        <v>346</v>
      </c>
      <c r="C16" s="432" t="s">
        <v>346</v>
      </c>
      <c r="D16" s="32"/>
      <c r="E16" s="32"/>
      <c r="F16" s="32">
        <v>116109</v>
      </c>
      <c r="G16" s="32">
        <v>2176</v>
      </c>
      <c r="H16" s="32"/>
      <c r="I16" s="32"/>
      <c r="J16" s="32"/>
      <c r="K16" s="32"/>
      <c r="L16" s="32"/>
      <c r="M16" s="32"/>
      <c r="N16" s="16">
        <f>'[1]3_A. PH bevétel'!G54</f>
        <v>264</v>
      </c>
      <c r="O16" s="16">
        <f>'[1]3_A. PH bevétel'!H54</f>
        <v>100</v>
      </c>
      <c r="P16" s="16">
        <f>'[1]3_A. PH bevétel'!J54</f>
        <v>256.862</v>
      </c>
      <c r="Q16" s="16">
        <f>'[1]3_A. PH bevétel'!K54</f>
        <v>30.95</v>
      </c>
      <c r="R16" s="16"/>
      <c r="S16" s="31" t="s">
        <v>87</v>
      </c>
      <c r="T16" s="433" t="s">
        <v>156</v>
      </c>
      <c r="U16" s="433"/>
      <c r="V16" s="433"/>
      <c r="W16" s="433"/>
      <c r="X16" s="433"/>
      <c r="Y16" s="32">
        <v>33595</v>
      </c>
      <c r="Z16" s="32">
        <v>22793</v>
      </c>
      <c r="AA16" s="32"/>
      <c r="AB16" s="32"/>
      <c r="AC16" s="32"/>
      <c r="AD16" s="36"/>
      <c r="AE16" s="36"/>
    </row>
    <row r="17" spans="1:31" s="18" customFormat="1" ht="93" customHeight="1">
      <c r="A17" s="31" t="s">
        <v>89</v>
      </c>
      <c r="B17" s="431" t="s">
        <v>345</v>
      </c>
      <c r="C17" s="432" t="s">
        <v>345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6">
        <f>'[1]3_A. PH bevétel'!G60</f>
        <v>0</v>
      </c>
      <c r="O17" s="16">
        <f>'[1]3_A. PH bevétel'!H60</f>
        <v>2966</v>
      </c>
      <c r="P17" s="16">
        <f>'[1]3_A. PH bevétel'!J60</f>
        <v>0</v>
      </c>
      <c r="Q17" s="16">
        <f>'[1]3_A. PH bevétel'!K60</f>
        <v>0</v>
      </c>
      <c r="R17" s="16"/>
      <c r="S17" s="31" t="s">
        <v>89</v>
      </c>
      <c r="T17" s="433" t="s">
        <v>137</v>
      </c>
      <c r="U17" s="433"/>
      <c r="V17" s="433"/>
      <c r="W17" s="433"/>
      <c r="X17" s="433"/>
      <c r="Y17" s="32">
        <v>312884</v>
      </c>
      <c r="Z17" s="32">
        <v>336067</v>
      </c>
      <c r="AA17" s="32">
        <v>319152</v>
      </c>
      <c r="AB17" s="32">
        <v>325535</v>
      </c>
      <c r="AC17" s="32">
        <v>332046</v>
      </c>
      <c r="AD17" s="36"/>
      <c r="AE17" s="36"/>
    </row>
    <row r="18" spans="1:33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>
        <v>1262</v>
      </c>
      <c r="G18" s="32"/>
      <c r="H18" s="32"/>
      <c r="I18" s="32"/>
      <c r="J18" s="32"/>
      <c r="K18" s="32"/>
      <c r="L18" s="32"/>
      <c r="M18" s="32"/>
      <c r="N18" s="16">
        <f>'[1]3_A. PH bevétel'!G63</f>
        <v>4160</v>
      </c>
      <c r="O18" s="16">
        <f>'[1]3_A. PH bevétel'!H63</f>
        <v>0</v>
      </c>
      <c r="P18" s="16">
        <f>'[1]3_A. PH bevétel'!J63</f>
        <v>4022.312</v>
      </c>
      <c r="Q18" s="16">
        <f>'[1]3_A. PH bevétel'!K63</f>
        <v>0</v>
      </c>
      <c r="R18" s="16"/>
      <c r="S18" s="31" t="s">
        <v>91</v>
      </c>
      <c r="T18" s="433" t="s">
        <v>139</v>
      </c>
      <c r="U18" s="433"/>
      <c r="V18" s="433"/>
      <c r="W18" s="433"/>
      <c r="X18" s="433"/>
      <c r="Y18" s="32">
        <v>1000</v>
      </c>
      <c r="Z18" s="32">
        <v>2795</v>
      </c>
      <c r="AA18" s="32">
        <v>1020</v>
      </c>
      <c r="AB18" s="32">
        <v>1040</v>
      </c>
      <c r="AC18" s="32">
        <v>1060</v>
      </c>
      <c r="AD18" s="32"/>
      <c r="AE18" s="32"/>
      <c r="AF18" s="58"/>
      <c r="AG18" s="20"/>
    </row>
    <row r="19" spans="1:31" s="18" customFormat="1" ht="61.5">
      <c r="A19" s="31" t="s">
        <v>347</v>
      </c>
      <c r="B19" s="431" t="s">
        <v>348</v>
      </c>
      <c r="C19" s="432" t="s">
        <v>348</v>
      </c>
      <c r="D19" s="34">
        <v>27481</v>
      </c>
      <c r="E19" s="34">
        <v>104032</v>
      </c>
      <c r="F19" s="34">
        <v>27493</v>
      </c>
      <c r="G19" s="34">
        <v>104032</v>
      </c>
      <c r="H19" s="34">
        <v>29895</v>
      </c>
      <c r="I19" s="34">
        <v>71847</v>
      </c>
      <c r="J19" s="34">
        <v>30493</v>
      </c>
      <c r="K19" s="34">
        <v>73284</v>
      </c>
      <c r="L19" s="34">
        <v>31103</v>
      </c>
      <c r="M19" s="34">
        <v>74750</v>
      </c>
      <c r="N19" s="510"/>
      <c r="O19" s="510"/>
      <c r="P19" s="510"/>
      <c r="Q19" s="510"/>
      <c r="R19" s="21"/>
      <c r="S19" s="441" t="s">
        <v>140</v>
      </c>
      <c r="T19" s="442"/>
      <c r="U19" s="442"/>
      <c r="V19" s="442"/>
      <c r="W19" s="442"/>
      <c r="X19" s="442"/>
      <c r="Y19" s="32"/>
      <c r="Z19" s="32"/>
      <c r="AA19" s="32"/>
      <c r="AB19" s="32"/>
      <c r="AC19" s="32"/>
      <c r="AD19" s="37"/>
      <c r="AE19" s="37"/>
    </row>
    <row r="20" spans="1:31" s="18" customFormat="1" ht="61.5">
      <c r="A20" s="31" t="s">
        <v>349</v>
      </c>
      <c r="B20" s="431" t="s">
        <v>441</v>
      </c>
      <c r="C20" s="432" t="s">
        <v>350</v>
      </c>
      <c r="D20" s="34"/>
      <c r="E20" s="34"/>
      <c r="F20" s="34"/>
      <c r="G20" s="34"/>
      <c r="H20" s="34"/>
      <c r="I20" s="55"/>
      <c r="J20" s="34"/>
      <c r="K20" s="34"/>
      <c r="L20" s="34"/>
      <c r="M20" s="34"/>
      <c r="N20" s="510"/>
      <c r="O20" s="510"/>
      <c r="P20" s="510"/>
      <c r="Q20" s="510"/>
      <c r="R20" s="21"/>
      <c r="S20" s="441" t="s">
        <v>141</v>
      </c>
      <c r="T20" s="442"/>
      <c r="U20" s="442"/>
      <c r="V20" s="442"/>
      <c r="W20" s="442"/>
      <c r="X20" s="442"/>
      <c r="Y20" s="32"/>
      <c r="Z20" s="32"/>
      <c r="AA20" s="32"/>
      <c r="AB20" s="32"/>
      <c r="AC20" s="32"/>
      <c r="AD20" s="37"/>
      <c r="AE20" s="37"/>
    </row>
    <row r="21" spans="1:31" s="18" customFormat="1" ht="61.5">
      <c r="A21" s="31"/>
      <c r="B21" s="46"/>
      <c r="C21" s="46"/>
      <c r="D21" s="34"/>
      <c r="E21" s="34"/>
      <c r="F21" s="34"/>
      <c r="G21" s="34"/>
      <c r="H21" s="55"/>
      <c r="I21" s="55"/>
      <c r="J21" s="34"/>
      <c r="K21" s="34"/>
      <c r="L21" s="34"/>
      <c r="M21" s="34"/>
      <c r="N21" s="21"/>
      <c r="O21" s="21"/>
      <c r="P21" s="21"/>
      <c r="Q21" s="21"/>
      <c r="R21" s="99"/>
      <c r="S21" s="443" t="s">
        <v>335</v>
      </c>
      <c r="T21" s="444"/>
      <c r="U21" s="444"/>
      <c r="V21" s="444"/>
      <c r="W21" s="444"/>
      <c r="X21" s="445"/>
      <c r="Y21" s="32"/>
      <c r="Z21" s="32"/>
      <c r="AA21" s="32"/>
      <c r="AB21" s="32"/>
      <c r="AC21" s="32"/>
      <c r="AD21" s="37"/>
      <c r="AE21" s="37"/>
    </row>
    <row r="22" spans="1:31" s="18" customFormat="1" ht="61.5">
      <c r="A22" s="31"/>
      <c r="B22" s="46"/>
      <c r="C22" s="46"/>
      <c r="D22" s="34"/>
      <c r="E22" s="34"/>
      <c r="F22" s="34"/>
      <c r="G22" s="34"/>
      <c r="H22" s="55"/>
      <c r="I22" s="55"/>
      <c r="J22" s="34"/>
      <c r="K22" s="34"/>
      <c r="L22" s="34"/>
      <c r="M22" s="34"/>
      <c r="N22" s="21"/>
      <c r="O22" s="21"/>
      <c r="P22" s="21"/>
      <c r="Q22" s="21"/>
      <c r="R22" s="99"/>
      <c r="S22" s="443" t="s">
        <v>160</v>
      </c>
      <c r="T22" s="446"/>
      <c r="U22" s="446"/>
      <c r="V22" s="446"/>
      <c r="W22" s="446"/>
      <c r="X22" s="447"/>
      <c r="Y22" s="32"/>
      <c r="Z22" s="32"/>
      <c r="AA22" s="32"/>
      <c r="AB22" s="32"/>
      <c r="AC22" s="32"/>
      <c r="AD22" s="37"/>
      <c r="AE22" s="37"/>
    </row>
    <row r="23" spans="1:31" s="18" customFormat="1" ht="61.5">
      <c r="A23" s="31"/>
      <c r="B23" s="46"/>
      <c r="C23" s="46"/>
      <c r="D23" s="34"/>
      <c r="E23" s="34"/>
      <c r="F23" s="34"/>
      <c r="G23" s="34"/>
      <c r="H23" s="55"/>
      <c r="I23" s="55"/>
      <c r="J23" s="34"/>
      <c r="K23" s="34"/>
      <c r="L23" s="34"/>
      <c r="M23" s="34"/>
      <c r="N23" s="21"/>
      <c r="O23" s="21"/>
      <c r="P23" s="21"/>
      <c r="Q23" s="21"/>
      <c r="R23" s="99"/>
      <c r="S23" s="443" t="s">
        <v>334</v>
      </c>
      <c r="T23" s="446"/>
      <c r="U23" s="446"/>
      <c r="V23" s="446"/>
      <c r="W23" s="446"/>
      <c r="X23" s="447"/>
      <c r="Y23" s="32">
        <v>44183</v>
      </c>
      <c r="Z23" s="32">
        <v>44183</v>
      </c>
      <c r="AA23" s="32"/>
      <c r="AB23" s="32"/>
      <c r="AC23" s="32"/>
      <c r="AD23" s="37"/>
      <c r="AE23" s="37"/>
    </row>
    <row r="24" spans="1:31" s="18" customFormat="1" ht="61.5">
      <c r="A24" s="31"/>
      <c r="B24" s="22"/>
      <c r="C24" s="22"/>
      <c r="D24" s="34"/>
      <c r="E24" s="34"/>
      <c r="F24" s="34"/>
      <c r="G24" s="34"/>
      <c r="H24" s="55"/>
      <c r="I24" s="55"/>
      <c r="J24" s="34"/>
      <c r="K24" s="34"/>
      <c r="L24" s="34"/>
      <c r="M24" s="34"/>
      <c r="N24" s="21"/>
      <c r="O24" s="21"/>
      <c r="P24" s="21"/>
      <c r="Q24" s="21"/>
      <c r="R24" s="21"/>
      <c r="S24" s="443" t="s">
        <v>277</v>
      </c>
      <c r="T24" s="446"/>
      <c r="U24" s="446"/>
      <c r="V24" s="446"/>
      <c r="W24" s="446"/>
      <c r="X24" s="447"/>
      <c r="Y24" s="37"/>
      <c r="Z24" s="37"/>
      <c r="AA24" s="54"/>
      <c r="AB24" s="37"/>
      <c r="AC24" s="37"/>
      <c r="AD24" s="38"/>
      <c r="AE24" s="37"/>
    </row>
    <row r="25" spans="1:31" s="24" customFormat="1" ht="120.75" customHeight="1">
      <c r="A25" s="448" t="s">
        <v>157</v>
      </c>
      <c r="B25" s="449"/>
      <c r="C25" s="450"/>
      <c r="D25" s="35">
        <f>SUM(D11:D24)</f>
        <v>456356</v>
      </c>
      <c r="E25" s="35">
        <f>SUM(E11:E24)</f>
        <v>391662</v>
      </c>
      <c r="F25" s="35">
        <v>537231</v>
      </c>
      <c r="G25" s="35">
        <v>421745</v>
      </c>
      <c r="H25" s="35">
        <f aca="true" t="shared" si="0" ref="H25:M25">SUM(H11:H24)</f>
        <v>451413</v>
      </c>
      <c r="I25" s="35">
        <f t="shared" si="0"/>
        <v>364219</v>
      </c>
      <c r="J25" s="35">
        <f t="shared" si="0"/>
        <v>460441</v>
      </c>
      <c r="K25" s="35">
        <f t="shared" si="0"/>
        <v>371503</v>
      </c>
      <c r="L25" s="35">
        <f t="shared" si="0"/>
        <v>469651</v>
      </c>
      <c r="M25" s="35">
        <f t="shared" si="0"/>
        <v>378933</v>
      </c>
      <c r="N25" s="23">
        <f>SUM(N11:N18)</f>
        <v>238628</v>
      </c>
      <c r="O25" s="23">
        <f>SUM(O11:O18)</f>
        <v>535308</v>
      </c>
      <c r="P25" s="23">
        <f>SUM(P11:P18)</f>
        <v>191377.228</v>
      </c>
      <c r="Q25" s="23">
        <f>SUM(Q11:Q18)</f>
        <v>24915.378</v>
      </c>
      <c r="R25" s="23"/>
      <c r="S25" s="451" t="s">
        <v>143</v>
      </c>
      <c r="T25" s="451"/>
      <c r="U25" s="451"/>
      <c r="V25" s="451"/>
      <c r="W25" s="451"/>
      <c r="X25" s="451"/>
      <c r="Y25" s="452">
        <f>SUM(Y11:Y24)</f>
        <v>848018</v>
      </c>
      <c r="Z25" s="522">
        <v>958976</v>
      </c>
      <c r="AA25" s="452">
        <f>SUM(AA11:AA24)</f>
        <v>770565</v>
      </c>
      <c r="AB25" s="452">
        <f>SUM(AB11:AB24)</f>
        <v>785976</v>
      </c>
      <c r="AC25" s="452">
        <f>SUM(AC11:AC24)</f>
        <v>801695</v>
      </c>
      <c r="AD25" s="452"/>
      <c r="AE25" s="452"/>
    </row>
    <row r="26" spans="1:33" ht="137.25" customHeight="1">
      <c r="A26" s="453" t="s">
        <v>154</v>
      </c>
      <c r="B26" s="453"/>
      <c r="C26" s="453"/>
      <c r="D26" s="452">
        <f>D25+E25</f>
        <v>848018</v>
      </c>
      <c r="E26" s="452"/>
      <c r="F26" s="633">
        <v>958976</v>
      </c>
      <c r="G26" s="634"/>
      <c r="H26" s="452">
        <f>H25+I25</f>
        <v>815632</v>
      </c>
      <c r="I26" s="452"/>
      <c r="J26" s="452">
        <f>J25+K25</f>
        <v>831944</v>
      </c>
      <c r="K26" s="452"/>
      <c r="L26" s="452">
        <f>L25+M25</f>
        <v>848584</v>
      </c>
      <c r="M26" s="452"/>
      <c r="N26" s="454">
        <f>N25+O25</f>
        <v>773936</v>
      </c>
      <c r="O26" s="454"/>
      <c r="P26" s="454">
        <f>P25+Q25</f>
        <v>216292.606</v>
      </c>
      <c r="Q26" s="454"/>
      <c r="R26" s="62"/>
      <c r="S26" s="451"/>
      <c r="T26" s="451"/>
      <c r="U26" s="451"/>
      <c r="V26" s="451"/>
      <c r="W26" s="451"/>
      <c r="X26" s="451"/>
      <c r="Y26" s="452"/>
      <c r="Z26" s="523"/>
      <c r="AA26" s="452"/>
      <c r="AB26" s="452"/>
      <c r="AC26" s="452"/>
      <c r="AD26" s="452"/>
      <c r="AE26" s="452"/>
      <c r="AF26" s="27"/>
      <c r="AG26" s="25"/>
    </row>
    <row r="27" spans="1:32" s="41" customFormat="1" ht="117.75" customHeight="1">
      <c r="A27" s="455"/>
      <c r="B27" s="456"/>
      <c r="C27" s="457"/>
      <c r="D27" s="39"/>
      <c r="E27" s="44"/>
      <c r="F27" s="44"/>
      <c r="G27" s="44"/>
      <c r="H27" s="56"/>
      <c r="I27" s="39"/>
      <c r="J27" s="39"/>
      <c r="K27" s="39"/>
      <c r="L27" s="39"/>
      <c r="M27" s="39"/>
      <c r="N27" s="458"/>
      <c r="O27" s="458"/>
      <c r="P27" s="458"/>
      <c r="Q27" s="458"/>
      <c r="R27" s="60"/>
      <c r="S27" s="459" t="s">
        <v>144</v>
      </c>
      <c r="T27" s="459"/>
      <c r="U27" s="459"/>
      <c r="V27" s="459"/>
      <c r="W27" s="459"/>
      <c r="X27" s="459"/>
      <c r="Y27" s="39">
        <v>456356</v>
      </c>
      <c r="Z27" s="39">
        <v>553138</v>
      </c>
      <c r="AA27" s="39">
        <v>450393</v>
      </c>
      <c r="AB27" s="39">
        <v>459401</v>
      </c>
      <c r="AC27" s="39">
        <v>468589</v>
      </c>
      <c r="AD27" s="39"/>
      <c r="AE27" s="39"/>
      <c r="AF27" s="40"/>
    </row>
    <row r="28" spans="1:32" s="41" customFormat="1" ht="94.5" customHeight="1">
      <c r="A28" s="460"/>
      <c r="B28" s="461"/>
      <c r="C28" s="462"/>
      <c r="D28" s="508"/>
      <c r="E28" s="509"/>
      <c r="F28" s="362"/>
      <c r="G28" s="362"/>
      <c r="H28" s="463"/>
      <c r="I28" s="463"/>
      <c r="J28" s="463"/>
      <c r="K28" s="463"/>
      <c r="L28" s="463"/>
      <c r="M28" s="463"/>
      <c r="N28" s="458">
        <f>AD28-O25</f>
        <v>-535308</v>
      </c>
      <c r="O28" s="458"/>
      <c r="P28" s="458">
        <f>AF28-Q25</f>
        <v>-24915.378</v>
      </c>
      <c r="Q28" s="458"/>
      <c r="R28" s="60"/>
      <c r="S28" s="459" t="s">
        <v>145</v>
      </c>
      <c r="T28" s="459"/>
      <c r="U28" s="459"/>
      <c r="V28" s="459"/>
      <c r="W28" s="459"/>
      <c r="X28" s="459"/>
      <c r="Y28" s="39">
        <v>391662</v>
      </c>
      <c r="Z28" s="39">
        <v>405838</v>
      </c>
      <c r="AA28" s="39">
        <v>320172</v>
      </c>
      <c r="AB28" s="39">
        <v>326575</v>
      </c>
      <c r="AC28" s="39">
        <v>333106</v>
      </c>
      <c r="AD28" s="39"/>
      <c r="AE28" s="39"/>
      <c r="AF28" s="40"/>
    </row>
    <row r="29" spans="1:32" s="41" customFormat="1" ht="123" customHeight="1">
      <c r="A29" s="460"/>
      <c r="B29" s="461"/>
      <c r="C29" s="462"/>
      <c r="D29" s="463"/>
      <c r="E29" s="463"/>
      <c r="F29" s="348"/>
      <c r="G29" s="348"/>
      <c r="H29" s="463"/>
      <c r="I29" s="463"/>
      <c r="J29" s="463"/>
      <c r="K29" s="463"/>
      <c r="L29" s="463"/>
      <c r="M29" s="463"/>
      <c r="N29" s="458">
        <f>N27+N28</f>
        <v>-535308</v>
      </c>
      <c r="O29" s="458"/>
      <c r="P29" s="458">
        <f>P27+P28</f>
        <v>-24915.378</v>
      </c>
      <c r="Q29" s="458"/>
      <c r="R29" s="60"/>
      <c r="S29" s="464"/>
      <c r="T29" s="464"/>
      <c r="U29" s="464"/>
      <c r="V29" s="464"/>
      <c r="W29" s="464"/>
      <c r="X29" s="464"/>
      <c r="Y29" s="42"/>
      <c r="Z29" s="42"/>
      <c r="AA29" s="42"/>
      <c r="AB29" s="42"/>
      <c r="AC29" s="42"/>
      <c r="AD29" s="42"/>
      <c r="AE29" s="42"/>
      <c r="AF29" s="40"/>
    </row>
    <row r="30" spans="1:32" s="41" customFormat="1" ht="60.75">
      <c r="A30" s="465"/>
      <c r="B30" s="465"/>
      <c r="C30" s="465"/>
      <c r="D30" s="463"/>
      <c r="E30" s="463"/>
      <c r="F30" s="348"/>
      <c r="G30" s="348"/>
      <c r="H30" s="463"/>
      <c r="I30" s="463"/>
      <c r="J30" s="458"/>
      <c r="K30" s="458"/>
      <c r="L30" s="458"/>
      <c r="M30" s="458"/>
      <c r="N30" s="458"/>
      <c r="O30" s="458"/>
      <c r="P30" s="458"/>
      <c r="Q30" s="458"/>
      <c r="R30" s="60"/>
      <c r="S30" s="464"/>
      <c r="T30" s="464"/>
      <c r="U30" s="464"/>
      <c r="V30" s="464"/>
      <c r="W30" s="464"/>
      <c r="X30" s="464"/>
      <c r="Y30" s="43"/>
      <c r="Z30" s="43"/>
      <c r="AA30" s="39"/>
      <c r="AB30" s="39"/>
      <c r="AC30" s="39"/>
      <c r="AD30" s="44"/>
      <c r="AE30" s="45"/>
      <c r="AF30" s="40"/>
    </row>
    <row r="31" spans="1:32" s="41" customFormat="1" ht="60.75">
      <c r="A31" s="465"/>
      <c r="B31" s="465"/>
      <c r="C31" s="465"/>
      <c r="D31" s="463"/>
      <c r="E31" s="463"/>
      <c r="F31" s="348"/>
      <c r="G31" s="348"/>
      <c r="H31" s="463"/>
      <c r="I31" s="463"/>
      <c r="J31" s="458"/>
      <c r="K31" s="458"/>
      <c r="L31" s="458"/>
      <c r="M31" s="458"/>
      <c r="N31" s="458"/>
      <c r="O31" s="458"/>
      <c r="P31" s="458"/>
      <c r="Q31" s="458"/>
      <c r="R31" s="60"/>
      <c r="S31" s="464"/>
      <c r="T31" s="464"/>
      <c r="U31" s="464"/>
      <c r="V31" s="464"/>
      <c r="W31" s="464"/>
      <c r="X31" s="464"/>
      <c r="Y31" s="43"/>
      <c r="Z31" s="43"/>
      <c r="AA31" s="52"/>
      <c r="AB31" s="39"/>
      <c r="AC31" s="39"/>
      <c r="AD31" s="463"/>
      <c r="AE31" s="463"/>
      <c r="AF31" s="40"/>
    </row>
    <row r="32" spans="1:32" s="41" customFormat="1" ht="60.75">
      <c r="A32" s="465"/>
      <c r="B32" s="465"/>
      <c r="C32" s="465"/>
      <c r="D32" s="463"/>
      <c r="E32" s="463"/>
      <c r="F32" s="348"/>
      <c r="G32" s="348"/>
      <c r="H32" s="463"/>
      <c r="I32" s="463"/>
      <c r="J32" s="458"/>
      <c r="K32" s="458"/>
      <c r="L32" s="458"/>
      <c r="M32" s="458"/>
      <c r="N32" s="458"/>
      <c r="O32" s="458"/>
      <c r="P32" s="458"/>
      <c r="Q32" s="458"/>
      <c r="R32" s="60"/>
      <c r="S32" s="464"/>
      <c r="T32" s="464"/>
      <c r="U32" s="464"/>
      <c r="V32" s="464"/>
      <c r="W32" s="464"/>
      <c r="X32" s="464"/>
      <c r="Y32" s="43"/>
      <c r="Z32" s="43"/>
      <c r="AA32" s="39"/>
      <c r="AB32" s="39"/>
      <c r="AC32" s="39"/>
      <c r="AD32" s="44"/>
      <c r="AE32" s="45"/>
      <c r="AF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7" ht="61.5">
      <c r="A35" s="26"/>
      <c r="B35" s="26"/>
      <c r="C35" s="25"/>
      <c r="Y35" s="58"/>
      <c r="Z35" s="58"/>
      <c r="AA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3" s="27" customFormat="1" ht="33">
      <c r="A50" s="26"/>
      <c r="B50" s="26"/>
      <c r="C50" s="25"/>
      <c r="H50" s="57"/>
      <c r="I50" s="57"/>
      <c r="S50" s="13"/>
      <c r="T50" s="13"/>
      <c r="Y50" s="13"/>
      <c r="Z50" s="13"/>
      <c r="AA50" s="53"/>
      <c r="AB50" s="13"/>
      <c r="AC50" s="13"/>
      <c r="AD50" s="13"/>
      <c r="AE50" s="13"/>
      <c r="AF50" s="13"/>
      <c r="AG50" s="13"/>
    </row>
    <row r="51" spans="1:33" s="27" customFormat="1" ht="33">
      <c r="A51" s="26"/>
      <c r="B51" s="26"/>
      <c r="C51" s="25"/>
      <c r="H51" s="57"/>
      <c r="I51" s="57"/>
      <c r="S51" s="13"/>
      <c r="T51" s="13"/>
      <c r="Y51" s="13"/>
      <c r="Z51" s="13"/>
      <c r="AA51" s="53"/>
      <c r="AB51" s="13"/>
      <c r="AC51" s="13"/>
      <c r="AD51" s="13"/>
      <c r="AE51" s="13"/>
      <c r="AF51" s="13"/>
      <c r="AG51" s="13"/>
    </row>
    <row r="52" spans="1:33" s="27" customFormat="1" ht="33">
      <c r="A52" s="26"/>
      <c r="B52" s="26"/>
      <c r="C52" s="25"/>
      <c r="H52" s="57"/>
      <c r="I52" s="57"/>
      <c r="S52" s="13"/>
      <c r="T52" s="13"/>
      <c r="Y52" s="13"/>
      <c r="Z52" s="13"/>
      <c r="AA52" s="53"/>
      <c r="AB52" s="13"/>
      <c r="AC52" s="13"/>
      <c r="AD52" s="13"/>
      <c r="AE52" s="13"/>
      <c r="AF52" s="13"/>
      <c r="AG52" s="13"/>
    </row>
    <row r="53" spans="1:33" s="27" customFormat="1" ht="33">
      <c r="A53" s="26"/>
      <c r="B53" s="26"/>
      <c r="C53" s="25"/>
      <c r="H53" s="57"/>
      <c r="I53" s="57"/>
      <c r="S53" s="13"/>
      <c r="T53" s="13"/>
      <c r="Y53" s="13"/>
      <c r="Z53" s="13"/>
      <c r="AA53" s="53"/>
      <c r="AB53" s="13"/>
      <c r="AC53" s="13"/>
      <c r="AD53" s="13"/>
      <c r="AE53" s="13"/>
      <c r="AF53" s="13"/>
      <c r="AG53" s="13"/>
    </row>
    <row r="54" spans="1:33" s="27" customFormat="1" ht="33">
      <c r="A54" s="26"/>
      <c r="B54" s="26"/>
      <c r="C54" s="25"/>
      <c r="H54" s="57"/>
      <c r="I54" s="57"/>
      <c r="S54" s="13"/>
      <c r="T54" s="13"/>
      <c r="Y54" s="13"/>
      <c r="Z54" s="13"/>
      <c r="AA54" s="53"/>
      <c r="AB54" s="13"/>
      <c r="AC54" s="13"/>
      <c r="AD54" s="13"/>
      <c r="AE54" s="13"/>
      <c r="AF54" s="13"/>
      <c r="AG54" s="13"/>
    </row>
    <row r="55" spans="1:33" s="27" customFormat="1" ht="33">
      <c r="A55" s="26"/>
      <c r="B55" s="26"/>
      <c r="C55" s="25"/>
      <c r="H55" s="57"/>
      <c r="I55" s="57"/>
      <c r="S55" s="13"/>
      <c r="T55" s="13"/>
      <c r="Y55" s="13"/>
      <c r="Z55" s="13"/>
      <c r="AA55" s="53"/>
      <c r="AB55" s="13"/>
      <c r="AC55" s="13"/>
      <c r="AD55" s="13"/>
      <c r="AE55" s="13"/>
      <c r="AF55" s="13"/>
      <c r="AG55" s="13"/>
    </row>
    <row r="56" spans="1:33" s="27" customFormat="1" ht="33">
      <c r="A56" s="26"/>
      <c r="B56" s="26"/>
      <c r="C56" s="25"/>
      <c r="H56" s="57"/>
      <c r="I56" s="57"/>
      <c r="S56" s="13"/>
      <c r="T56" s="13"/>
      <c r="Y56" s="13"/>
      <c r="Z56" s="13"/>
      <c r="AA56" s="53"/>
      <c r="AB56" s="13"/>
      <c r="AC56" s="13"/>
      <c r="AD56" s="13"/>
      <c r="AE56" s="13"/>
      <c r="AF56" s="13"/>
      <c r="AG56" s="13"/>
    </row>
    <row r="57" spans="1:33" s="27" customFormat="1" ht="33">
      <c r="A57" s="26"/>
      <c r="B57" s="26"/>
      <c r="C57" s="25"/>
      <c r="H57" s="57"/>
      <c r="I57" s="57"/>
      <c r="S57" s="13"/>
      <c r="T57" s="13"/>
      <c r="Y57" s="13"/>
      <c r="Z57" s="13"/>
      <c r="AA57" s="53"/>
      <c r="AB57" s="13"/>
      <c r="AC57" s="13"/>
      <c r="AD57" s="13"/>
      <c r="AE57" s="13"/>
      <c r="AF57" s="13"/>
      <c r="AG57" s="13"/>
    </row>
    <row r="58" spans="1:33" s="27" customFormat="1" ht="33">
      <c r="A58" s="26"/>
      <c r="B58" s="26"/>
      <c r="C58" s="25"/>
      <c r="H58" s="57"/>
      <c r="I58" s="57"/>
      <c r="S58" s="13"/>
      <c r="T58" s="13"/>
      <c r="Y58" s="13"/>
      <c r="Z58" s="13"/>
      <c r="AA58" s="53"/>
      <c r="AB58" s="13"/>
      <c r="AC58" s="13"/>
      <c r="AD58" s="13"/>
      <c r="AE58" s="13"/>
      <c r="AF58" s="13"/>
      <c r="AG58" s="13"/>
    </row>
    <row r="59" spans="1:33" s="27" customFormat="1" ht="33">
      <c r="A59" s="26"/>
      <c r="B59" s="26"/>
      <c r="C59" s="25"/>
      <c r="H59" s="57"/>
      <c r="I59" s="57"/>
      <c r="S59" s="13"/>
      <c r="T59" s="13"/>
      <c r="Y59" s="13"/>
      <c r="Z59" s="13"/>
      <c r="AA59" s="53"/>
      <c r="AB59" s="13"/>
      <c r="AC59" s="13"/>
      <c r="AD59" s="13"/>
      <c r="AE59" s="13"/>
      <c r="AF59" s="13"/>
      <c r="AG59" s="13"/>
    </row>
    <row r="60" spans="1:33" s="27" customFormat="1" ht="33">
      <c r="A60" s="26"/>
      <c r="B60" s="26"/>
      <c r="C60" s="25"/>
      <c r="H60" s="57"/>
      <c r="I60" s="57"/>
      <c r="S60" s="13"/>
      <c r="T60" s="13"/>
      <c r="Y60" s="13"/>
      <c r="Z60" s="13"/>
      <c r="AA60" s="53"/>
      <c r="AB60" s="13"/>
      <c r="AC60" s="13"/>
      <c r="AD60" s="13"/>
      <c r="AE60" s="13"/>
      <c r="AF60" s="13"/>
      <c r="AG60" s="13"/>
    </row>
    <row r="61" spans="1:33" s="27" customFormat="1" ht="33">
      <c r="A61" s="26"/>
      <c r="B61" s="26"/>
      <c r="C61" s="25"/>
      <c r="H61" s="57"/>
      <c r="I61" s="57"/>
      <c r="S61" s="13"/>
      <c r="T61" s="13"/>
      <c r="Y61" s="13"/>
      <c r="Z61" s="13"/>
      <c r="AA61" s="53"/>
      <c r="AB61" s="13"/>
      <c r="AC61" s="13"/>
      <c r="AD61" s="13"/>
      <c r="AE61" s="13"/>
      <c r="AF61" s="13"/>
      <c r="AG61" s="13"/>
    </row>
    <row r="62" spans="1:33" s="27" customFormat="1" ht="33">
      <c r="A62" s="26"/>
      <c r="B62" s="26"/>
      <c r="C62" s="25"/>
      <c r="H62" s="57"/>
      <c r="I62" s="57"/>
      <c r="S62" s="13"/>
      <c r="T62" s="13"/>
      <c r="Y62" s="13"/>
      <c r="Z62" s="13"/>
      <c r="AA62" s="53"/>
      <c r="AB62" s="13"/>
      <c r="AC62" s="13"/>
      <c r="AD62" s="13"/>
      <c r="AE62" s="13"/>
      <c r="AF62" s="13"/>
      <c r="AG62" s="13"/>
    </row>
    <row r="63" spans="1:33" s="27" customFormat="1" ht="33">
      <c r="A63" s="26"/>
      <c r="B63" s="26"/>
      <c r="C63" s="25"/>
      <c r="H63" s="57"/>
      <c r="I63" s="57"/>
      <c r="S63" s="13"/>
      <c r="T63" s="13"/>
      <c r="Y63" s="13"/>
      <c r="Z63" s="13"/>
      <c r="AA63" s="53"/>
      <c r="AB63" s="13"/>
      <c r="AC63" s="13"/>
      <c r="AD63" s="13"/>
      <c r="AE63" s="13"/>
      <c r="AF63" s="13"/>
      <c r="AG63" s="13"/>
    </row>
    <row r="64" spans="1:33" s="27" customFormat="1" ht="33">
      <c r="A64" s="26"/>
      <c r="B64" s="26"/>
      <c r="C64" s="25"/>
      <c r="H64" s="57"/>
      <c r="I64" s="57"/>
      <c r="S64" s="13"/>
      <c r="T64" s="13"/>
      <c r="Y64" s="13"/>
      <c r="Z64" s="13"/>
      <c r="AA64" s="53"/>
      <c r="AB64" s="13"/>
      <c r="AC64" s="13"/>
      <c r="AD64" s="13"/>
      <c r="AE64" s="13"/>
      <c r="AF64" s="13"/>
      <c r="AG64" s="13"/>
    </row>
    <row r="65" spans="1:33" s="27" customFormat="1" ht="33">
      <c r="A65" s="26"/>
      <c r="B65" s="26"/>
      <c r="C65" s="25"/>
      <c r="H65" s="57"/>
      <c r="I65" s="57"/>
      <c r="S65" s="13"/>
      <c r="T65" s="13"/>
      <c r="Y65" s="13"/>
      <c r="Z65" s="13"/>
      <c r="AA65" s="53"/>
      <c r="AB65" s="13"/>
      <c r="AC65" s="13"/>
      <c r="AD65" s="13"/>
      <c r="AE65" s="13"/>
      <c r="AF65" s="13"/>
      <c r="AG65" s="13"/>
    </row>
    <row r="66" spans="1:33" s="27" customFormat="1" ht="33">
      <c r="A66" s="26"/>
      <c r="B66" s="26"/>
      <c r="C66" s="25"/>
      <c r="H66" s="57"/>
      <c r="I66" s="57"/>
      <c r="S66" s="13"/>
      <c r="T66" s="13"/>
      <c r="Y66" s="13"/>
      <c r="Z66" s="13"/>
      <c r="AA66" s="53"/>
      <c r="AB66" s="13"/>
      <c r="AC66" s="13"/>
      <c r="AD66" s="13"/>
      <c r="AE66" s="13"/>
      <c r="AF66" s="13"/>
      <c r="AG66" s="13"/>
    </row>
    <row r="67" spans="1:33" s="27" customFormat="1" ht="33">
      <c r="A67" s="26"/>
      <c r="B67" s="26"/>
      <c r="C67" s="25"/>
      <c r="H67" s="57"/>
      <c r="I67" s="57"/>
      <c r="S67" s="13"/>
      <c r="T67" s="13"/>
      <c r="Y67" s="13"/>
      <c r="Z67" s="13"/>
      <c r="AA67" s="53"/>
      <c r="AB67" s="13"/>
      <c r="AC67" s="13"/>
      <c r="AD67" s="13"/>
      <c r="AE67" s="13"/>
      <c r="AF67" s="13"/>
      <c r="AG67" s="13"/>
    </row>
    <row r="68" spans="1:33" s="27" customFormat="1" ht="33">
      <c r="A68" s="26"/>
      <c r="B68" s="26"/>
      <c r="C68" s="25"/>
      <c r="H68" s="57"/>
      <c r="I68" s="57"/>
      <c r="S68" s="13"/>
      <c r="T68" s="13"/>
      <c r="Y68" s="13"/>
      <c r="Z68" s="13"/>
      <c r="AA68" s="53"/>
      <c r="AB68" s="13"/>
      <c r="AC68" s="13"/>
      <c r="AD68" s="13"/>
      <c r="AE68" s="13"/>
      <c r="AF68" s="13"/>
      <c r="AG68" s="13"/>
    </row>
    <row r="69" spans="1:33" s="27" customFormat="1" ht="33">
      <c r="A69" s="26"/>
      <c r="B69" s="26"/>
      <c r="C69" s="25"/>
      <c r="H69" s="57"/>
      <c r="I69" s="57"/>
      <c r="S69" s="13"/>
      <c r="T69" s="13"/>
      <c r="Y69" s="13"/>
      <c r="Z69" s="13"/>
      <c r="AA69" s="53"/>
      <c r="AB69" s="13"/>
      <c r="AC69" s="13"/>
      <c r="AD69" s="13"/>
      <c r="AE69" s="13"/>
      <c r="AF69" s="13"/>
      <c r="AG69" s="13"/>
    </row>
    <row r="70" spans="1:33" s="27" customFormat="1" ht="33">
      <c r="A70" s="26"/>
      <c r="B70" s="26"/>
      <c r="C70" s="25"/>
      <c r="H70" s="57"/>
      <c r="I70" s="57"/>
      <c r="S70" s="13"/>
      <c r="T70" s="13"/>
      <c r="Y70" s="13"/>
      <c r="Z70" s="13"/>
      <c r="AA70" s="53"/>
      <c r="AB70" s="13"/>
      <c r="AC70" s="13"/>
      <c r="AD70" s="13"/>
      <c r="AE70" s="13"/>
      <c r="AF70" s="13"/>
      <c r="AG70" s="13"/>
    </row>
    <row r="71" spans="1:33" s="27" customFormat="1" ht="33">
      <c r="A71" s="26"/>
      <c r="B71" s="26"/>
      <c r="C71" s="25"/>
      <c r="H71" s="57"/>
      <c r="I71" s="57"/>
      <c r="S71" s="13"/>
      <c r="T71" s="13"/>
      <c r="Y71" s="13"/>
      <c r="Z71" s="13"/>
      <c r="AA71" s="53"/>
      <c r="AB71" s="13"/>
      <c r="AC71" s="13"/>
      <c r="AD71" s="13"/>
      <c r="AE71" s="13"/>
      <c r="AF71" s="13"/>
      <c r="AG71" s="13"/>
    </row>
    <row r="72" spans="1:33" s="27" customFormat="1" ht="33">
      <c r="A72" s="26"/>
      <c r="B72" s="26"/>
      <c r="C72" s="25"/>
      <c r="H72" s="57"/>
      <c r="I72" s="57"/>
      <c r="S72" s="13"/>
      <c r="T72" s="13"/>
      <c r="Y72" s="13"/>
      <c r="Z72" s="13"/>
      <c r="AA72" s="53"/>
      <c r="AB72" s="13"/>
      <c r="AC72" s="13"/>
      <c r="AD72" s="13"/>
      <c r="AE72" s="13"/>
      <c r="AF72" s="13"/>
      <c r="AG72" s="13"/>
    </row>
    <row r="73" spans="1:33" s="27" customFormat="1" ht="33">
      <c r="A73" s="26"/>
      <c r="B73" s="26"/>
      <c r="C73" s="25"/>
      <c r="H73" s="57"/>
      <c r="I73" s="57"/>
      <c r="S73" s="13"/>
      <c r="T73" s="13"/>
      <c r="Y73" s="13"/>
      <c r="Z73" s="13"/>
      <c r="AA73" s="53"/>
      <c r="AB73" s="13"/>
      <c r="AC73" s="13"/>
      <c r="AD73" s="13"/>
      <c r="AE73" s="13"/>
      <c r="AF73" s="13"/>
      <c r="AG73" s="13"/>
    </row>
    <row r="74" spans="1:33" s="27" customFormat="1" ht="33">
      <c r="A74" s="26"/>
      <c r="B74" s="26"/>
      <c r="C74" s="25"/>
      <c r="H74" s="57"/>
      <c r="I74" s="57"/>
      <c r="S74" s="13"/>
      <c r="T74" s="13"/>
      <c r="Y74" s="13"/>
      <c r="Z74" s="13"/>
      <c r="AA74" s="53"/>
      <c r="AB74" s="13"/>
      <c r="AC74" s="13"/>
      <c r="AD74" s="13"/>
      <c r="AE74" s="13"/>
      <c r="AF74" s="13"/>
      <c r="AG74" s="13"/>
    </row>
    <row r="75" spans="1:33" s="27" customFormat="1" ht="33">
      <c r="A75" s="26"/>
      <c r="B75" s="26"/>
      <c r="C75" s="25"/>
      <c r="H75" s="57"/>
      <c r="I75" s="57"/>
      <c r="S75" s="13"/>
      <c r="T75" s="13"/>
      <c r="Y75" s="13"/>
      <c r="Z75" s="13"/>
      <c r="AA75" s="53"/>
      <c r="AB75" s="13"/>
      <c r="AC75" s="13"/>
      <c r="AD75" s="13"/>
      <c r="AE75" s="13"/>
      <c r="AF75" s="13"/>
      <c r="AG75" s="13"/>
    </row>
    <row r="76" spans="1:33" s="27" customFormat="1" ht="33">
      <c r="A76" s="26"/>
      <c r="B76" s="26"/>
      <c r="C76" s="25"/>
      <c r="H76" s="57"/>
      <c r="I76" s="57"/>
      <c r="S76" s="13"/>
      <c r="T76" s="13"/>
      <c r="Y76" s="13"/>
      <c r="Z76" s="13"/>
      <c r="AA76" s="53"/>
      <c r="AB76" s="13"/>
      <c r="AC76" s="13"/>
      <c r="AD76" s="13"/>
      <c r="AE76" s="13"/>
      <c r="AF76" s="13"/>
      <c r="AG76" s="13"/>
    </row>
    <row r="77" spans="1:33" s="27" customFormat="1" ht="33">
      <c r="A77" s="26"/>
      <c r="B77" s="26"/>
      <c r="C77" s="25"/>
      <c r="H77" s="57"/>
      <c r="I77" s="57"/>
      <c r="S77" s="13"/>
      <c r="T77" s="13"/>
      <c r="Y77" s="13"/>
      <c r="Z77" s="13"/>
      <c r="AA77" s="53"/>
      <c r="AB77" s="13"/>
      <c r="AC77" s="13"/>
      <c r="AD77" s="13"/>
      <c r="AE77" s="13"/>
      <c r="AF77" s="13"/>
      <c r="AG77" s="13"/>
    </row>
    <row r="78" spans="1:33" s="27" customFormat="1" ht="33">
      <c r="A78" s="26"/>
      <c r="B78" s="26"/>
      <c r="C78" s="25"/>
      <c r="H78" s="57"/>
      <c r="I78" s="57"/>
      <c r="S78" s="13"/>
      <c r="T78" s="13"/>
      <c r="Y78" s="13"/>
      <c r="Z78" s="13"/>
      <c r="AA78" s="53"/>
      <c r="AB78" s="13"/>
      <c r="AC78" s="13"/>
      <c r="AD78" s="13"/>
      <c r="AE78" s="13"/>
      <c r="AF78" s="13"/>
      <c r="AG78" s="13"/>
    </row>
    <row r="79" spans="1:33" s="27" customFormat="1" ht="33">
      <c r="A79" s="26"/>
      <c r="B79" s="26"/>
      <c r="C79" s="25"/>
      <c r="H79" s="57"/>
      <c r="I79" s="57"/>
      <c r="S79" s="13"/>
      <c r="T79" s="13"/>
      <c r="Y79" s="13"/>
      <c r="Z79" s="13"/>
      <c r="AA79" s="53"/>
      <c r="AB79" s="13"/>
      <c r="AC79" s="13"/>
      <c r="AD79" s="13"/>
      <c r="AE79" s="13"/>
      <c r="AF79" s="13"/>
      <c r="AG79" s="13"/>
    </row>
    <row r="80" spans="1:33" s="27" customFormat="1" ht="33">
      <c r="A80" s="26"/>
      <c r="B80" s="26"/>
      <c r="C80" s="25"/>
      <c r="H80" s="57"/>
      <c r="I80" s="57"/>
      <c r="S80" s="13"/>
      <c r="T80" s="13"/>
      <c r="Y80" s="13"/>
      <c r="Z80" s="13"/>
      <c r="AA80" s="53"/>
      <c r="AB80" s="13"/>
      <c r="AC80" s="13"/>
      <c r="AD80" s="13"/>
      <c r="AE80" s="13"/>
      <c r="AF80" s="13"/>
      <c r="AG80" s="13"/>
    </row>
    <row r="81" spans="1:33" s="27" customFormat="1" ht="33">
      <c r="A81" s="26"/>
      <c r="B81" s="26"/>
      <c r="C81" s="25"/>
      <c r="H81" s="57"/>
      <c r="I81" s="57"/>
      <c r="S81" s="13"/>
      <c r="T81" s="13"/>
      <c r="Y81" s="13"/>
      <c r="Z81" s="13"/>
      <c r="AA81" s="53"/>
      <c r="AB81" s="13"/>
      <c r="AC81" s="13"/>
      <c r="AD81" s="13"/>
      <c r="AE81" s="13"/>
      <c r="AF81" s="13"/>
      <c r="AG81" s="13"/>
    </row>
    <row r="82" spans="1:33" s="27" customFormat="1" ht="33">
      <c r="A82" s="26"/>
      <c r="B82" s="26"/>
      <c r="C82" s="25"/>
      <c r="H82" s="57"/>
      <c r="I82" s="57"/>
      <c r="S82" s="13"/>
      <c r="T82" s="13"/>
      <c r="Y82" s="13"/>
      <c r="Z82" s="13"/>
      <c r="AA82" s="53"/>
      <c r="AB82" s="13"/>
      <c r="AC82" s="13"/>
      <c r="AD82" s="13"/>
      <c r="AE82" s="13"/>
      <c r="AF82" s="13"/>
      <c r="AG82" s="13"/>
    </row>
    <row r="83" spans="1:33" s="27" customFormat="1" ht="33">
      <c r="A83" s="26"/>
      <c r="B83" s="26"/>
      <c r="C83" s="25"/>
      <c r="H83" s="57"/>
      <c r="I83" s="57"/>
      <c r="S83" s="13"/>
      <c r="T83" s="13"/>
      <c r="Y83" s="13"/>
      <c r="Z83" s="13"/>
      <c r="AA83" s="53"/>
      <c r="AB83" s="13"/>
      <c r="AC83" s="13"/>
      <c r="AD83" s="13"/>
      <c r="AE83" s="13"/>
      <c r="AF83" s="13"/>
      <c r="AG83" s="13"/>
    </row>
    <row r="84" spans="1:33" s="27" customFormat="1" ht="33">
      <c r="A84" s="26"/>
      <c r="B84" s="26"/>
      <c r="C84" s="25"/>
      <c r="H84" s="57"/>
      <c r="I84" s="57"/>
      <c r="S84" s="13"/>
      <c r="T84" s="13"/>
      <c r="Y84" s="13"/>
      <c r="Z84" s="13"/>
      <c r="AA84" s="53"/>
      <c r="AB84" s="13"/>
      <c r="AC84" s="13"/>
      <c r="AD84" s="13"/>
      <c r="AE84" s="13"/>
      <c r="AF84" s="13"/>
      <c r="AG84" s="13"/>
    </row>
    <row r="85" spans="1:33" s="27" customFormat="1" ht="33">
      <c r="A85" s="26"/>
      <c r="B85" s="26"/>
      <c r="C85" s="25"/>
      <c r="H85" s="57"/>
      <c r="I85" s="57"/>
      <c r="S85" s="13"/>
      <c r="T85" s="13"/>
      <c r="Y85" s="13"/>
      <c r="Z85" s="13"/>
      <c r="AA85" s="53"/>
      <c r="AB85" s="13"/>
      <c r="AC85" s="13"/>
      <c r="AD85" s="13"/>
      <c r="AE85" s="13"/>
      <c r="AF85" s="13"/>
      <c r="AG85" s="13"/>
    </row>
    <row r="86" spans="1:33" s="27" customFormat="1" ht="33">
      <c r="A86" s="26"/>
      <c r="B86" s="26"/>
      <c r="C86" s="25"/>
      <c r="H86" s="57"/>
      <c r="I86" s="57"/>
      <c r="S86" s="13"/>
      <c r="T86" s="13"/>
      <c r="Y86" s="13"/>
      <c r="Z86" s="13"/>
      <c r="AA86" s="53"/>
      <c r="AB86" s="13"/>
      <c r="AC86" s="13"/>
      <c r="AD86" s="13"/>
      <c r="AE86" s="13"/>
      <c r="AF86" s="13"/>
      <c r="AG86" s="13"/>
    </row>
    <row r="87" spans="1:33" s="27" customFormat="1" ht="33">
      <c r="A87" s="26"/>
      <c r="B87" s="26"/>
      <c r="C87" s="25"/>
      <c r="H87" s="57"/>
      <c r="I87" s="57"/>
      <c r="S87" s="13"/>
      <c r="T87" s="13"/>
      <c r="Y87" s="13"/>
      <c r="Z87" s="13"/>
      <c r="AA87" s="53"/>
      <c r="AB87" s="13"/>
      <c r="AC87" s="13"/>
      <c r="AD87" s="13"/>
      <c r="AE87" s="13"/>
      <c r="AF87" s="13"/>
      <c r="AG87" s="13"/>
    </row>
    <row r="88" spans="1:33" s="27" customFormat="1" ht="33">
      <c r="A88" s="26"/>
      <c r="B88" s="26"/>
      <c r="C88" s="25"/>
      <c r="H88" s="57"/>
      <c r="I88" s="57"/>
      <c r="S88" s="13"/>
      <c r="T88" s="13"/>
      <c r="Y88" s="13"/>
      <c r="Z88" s="13"/>
      <c r="AA88" s="53"/>
      <c r="AB88" s="13"/>
      <c r="AC88" s="13"/>
      <c r="AD88" s="13"/>
      <c r="AE88" s="13"/>
      <c r="AF88" s="13"/>
      <c r="AG88" s="13"/>
    </row>
    <row r="89" spans="1:33" s="27" customFormat="1" ht="33">
      <c r="A89" s="26"/>
      <c r="B89" s="26"/>
      <c r="C89" s="25"/>
      <c r="H89" s="57"/>
      <c r="I89" s="57"/>
      <c r="S89" s="13"/>
      <c r="T89" s="13"/>
      <c r="Y89" s="13"/>
      <c r="Z89" s="13"/>
      <c r="AA89" s="53"/>
      <c r="AB89" s="13"/>
      <c r="AC89" s="13"/>
      <c r="AD89" s="13"/>
      <c r="AE89" s="13"/>
      <c r="AF89" s="13"/>
      <c r="AG89" s="13"/>
    </row>
    <row r="90" spans="1:33" s="27" customFormat="1" ht="33">
      <c r="A90" s="26"/>
      <c r="B90" s="26"/>
      <c r="C90" s="25"/>
      <c r="H90" s="57"/>
      <c r="I90" s="57"/>
      <c r="S90" s="13"/>
      <c r="T90" s="13"/>
      <c r="Y90" s="13"/>
      <c r="Z90" s="13"/>
      <c r="AA90" s="53"/>
      <c r="AB90" s="13"/>
      <c r="AC90" s="13"/>
      <c r="AD90" s="13"/>
      <c r="AE90" s="13"/>
      <c r="AF90" s="13"/>
      <c r="AG90" s="13"/>
    </row>
    <row r="91" spans="1:33" s="27" customFormat="1" ht="33">
      <c r="A91" s="26"/>
      <c r="B91" s="26"/>
      <c r="C91" s="25"/>
      <c r="H91" s="57"/>
      <c r="I91" s="57"/>
      <c r="S91" s="13"/>
      <c r="T91" s="13"/>
      <c r="Y91" s="13"/>
      <c r="Z91" s="13"/>
      <c r="AA91" s="53"/>
      <c r="AB91" s="13"/>
      <c r="AC91" s="13"/>
      <c r="AD91" s="13"/>
      <c r="AE91" s="13"/>
      <c r="AF91" s="13"/>
      <c r="AG91" s="13"/>
    </row>
    <row r="92" spans="1:33" s="27" customFormat="1" ht="33">
      <c r="A92" s="26"/>
      <c r="B92" s="26"/>
      <c r="C92" s="25"/>
      <c r="H92" s="57"/>
      <c r="I92" s="57"/>
      <c r="S92" s="13"/>
      <c r="T92" s="13"/>
      <c r="Y92" s="13"/>
      <c r="Z92" s="13"/>
      <c r="AA92" s="53"/>
      <c r="AB92" s="13"/>
      <c r="AC92" s="13"/>
      <c r="AD92" s="13"/>
      <c r="AE92" s="13"/>
      <c r="AF92" s="13"/>
      <c r="AG92" s="13"/>
    </row>
    <row r="93" spans="1:33" s="27" customFormat="1" ht="33">
      <c r="A93" s="26"/>
      <c r="B93" s="26"/>
      <c r="C93" s="25"/>
      <c r="H93" s="57"/>
      <c r="I93" s="57"/>
      <c r="S93" s="13"/>
      <c r="T93" s="13"/>
      <c r="Y93" s="13"/>
      <c r="Z93" s="13"/>
      <c r="AA93" s="53"/>
      <c r="AB93" s="13"/>
      <c r="AC93" s="13"/>
      <c r="AD93" s="13"/>
      <c r="AE93" s="13"/>
      <c r="AF93" s="13"/>
      <c r="AG93" s="13"/>
    </row>
    <row r="94" spans="1:33" s="27" customFormat="1" ht="33">
      <c r="A94" s="26"/>
      <c r="B94" s="26"/>
      <c r="C94" s="25"/>
      <c r="H94" s="57"/>
      <c r="I94" s="57"/>
      <c r="S94" s="13"/>
      <c r="T94" s="13"/>
      <c r="Y94" s="13"/>
      <c r="Z94" s="13"/>
      <c r="AA94" s="53"/>
      <c r="AB94" s="13"/>
      <c r="AC94" s="13"/>
      <c r="AD94" s="13"/>
      <c r="AE94" s="13"/>
      <c r="AF94" s="13"/>
      <c r="AG94" s="13"/>
    </row>
    <row r="95" spans="1:33" s="27" customFormat="1" ht="33">
      <c r="A95" s="26"/>
      <c r="B95" s="26"/>
      <c r="C95" s="25"/>
      <c r="H95" s="57"/>
      <c r="I95" s="57"/>
      <c r="S95" s="13"/>
      <c r="T95" s="13"/>
      <c r="Y95" s="13"/>
      <c r="Z95" s="13"/>
      <c r="AA95" s="53"/>
      <c r="AB95" s="13"/>
      <c r="AC95" s="13"/>
      <c r="AD95" s="13"/>
      <c r="AE95" s="13"/>
      <c r="AF95" s="13"/>
      <c r="AG95" s="13"/>
    </row>
    <row r="96" spans="1:33" s="27" customFormat="1" ht="33">
      <c r="A96" s="26"/>
      <c r="B96" s="26"/>
      <c r="C96" s="25"/>
      <c r="H96" s="57"/>
      <c r="I96" s="57"/>
      <c r="S96" s="13"/>
      <c r="T96" s="13"/>
      <c r="Y96" s="13"/>
      <c r="Z96" s="13"/>
      <c r="AA96" s="53"/>
      <c r="AB96" s="13"/>
      <c r="AC96" s="13"/>
      <c r="AD96" s="13"/>
      <c r="AE96" s="13"/>
      <c r="AF96" s="13"/>
      <c r="AG96" s="13"/>
    </row>
    <row r="97" spans="1:33" s="27" customFormat="1" ht="33">
      <c r="A97" s="26"/>
      <c r="B97" s="26"/>
      <c r="C97" s="25"/>
      <c r="H97" s="57"/>
      <c r="I97" s="57"/>
      <c r="S97" s="13"/>
      <c r="T97" s="13"/>
      <c r="Y97" s="13"/>
      <c r="Z97" s="13"/>
      <c r="AA97" s="53"/>
      <c r="AB97" s="13"/>
      <c r="AC97" s="13"/>
      <c r="AD97" s="13"/>
      <c r="AE97" s="13"/>
      <c r="AF97" s="13"/>
      <c r="AG97" s="13"/>
    </row>
    <row r="98" spans="1:33" s="27" customFormat="1" ht="33">
      <c r="A98" s="26"/>
      <c r="B98" s="26"/>
      <c r="C98" s="25"/>
      <c r="H98" s="57"/>
      <c r="I98" s="57"/>
      <c r="S98" s="13"/>
      <c r="T98" s="13"/>
      <c r="Y98" s="13"/>
      <c r="Z98" s="13"/>
      <c r="AA98" s="53"/>
      <c r="AB98" s="13"/>
      <c r="AC98" s="13"/>
      <c r="AD98" s="13"/>
      <c r="AE98" s="13"/>
      <c r="AF98" s="13"/>
      <c r="AG98" s="13"/>
    </row>
    <row r="99" spans="1:33" s="27" customFormat="1" ht="33">
      <c r="A99" s="26"/>
      <c r="B99" s="26"/>
      <c r="C99" s="25"/>
      <c r="H99" s="57"/>
      <c r="I99" s="57"/>
      <c r="S99" s="13"/>
      <c r="T99" s="13"/>
      <c r="Y99" s="13"/>
      <c r="Z99" s="13"/>
      <c r="AA99" s="53"/>
      <c r="AB99" s="13"/>
      <c r="AC99" s="13"/>
      <c r="AD99" s="13"/>
      <c r="AE99" s="13"/>
      <c r="AF99" s="13"/>
      <c r="AG99" s="13"/>
    </row>
    <row r="100" spans="1:33" s="27" customFormat="1" ht="33">
      <c r="A100" s="26"/>
      <c r="B100" s="26"/>
      <c r="C100" s="25"/>
      <c r="H100" s="57"/>
      <c r="I100" s="57"/>
      <c r="S100" s="13"/>
      <c r="T100" s="13"/>
      <c r="Y100" s="13"/>
      <c r="Z100" s="13"/>
      <c r="AA100" s="53"/>
      <c r="AB100" s="13"/>
      <c r="AC100" s="13"/>
      <c r="AD100" s="13"/>
      <c r="AE100" s="13"/>
      <c r="AF100" s="13"/>
      <c r="AG100" s="13"/>
    </row>
    <row r="101" spans="1:33" s="27" customFormat="1" ht="33">
      <c r="A101" s="26"/>
      <c r="B101" s="26"/>
      <c r="C101" s="25"/>
      <c r="H101" s="57"/>
      <c r="I101" s="57"/>
      <c r="S101" s="13"/>
      <c r="T101" s="13"/>
      <c r="Y101" s="13"/>
      <c r="Z101" s="13"/>
      <c r="AA101" s="53"/>
      <c r="AB101" s="13"/>
      <c r="AC101" s="13"/>
      <c r="AD101" s="13"/>
      <c r="AE101" s="13"/>
      <c r="AF101" s="13"/>
      <c r="AG101" s="13"/>
    </row>
    <row r="102" spans="1:33" s="27" customFormat="1" ht="33">
      <c r="A102" s="26"/>
      <c r="B102" s="26"/>
      <c r="C102" s="25"/>
      <c r="H102" s="57"/>
      <c r="I102" s="57"/>
      <c r="S102" s="13"/>
      <c r="T102" s="13"/>
      <c r="Y102" s="13"/>
      <c r="Z102" s="13"/>
      <c r="AA102" s="53"/>
      <c r="AB102" s="13"/>
      <c r="AC102" s="13"/>
      <c r="AD102" s="13"/>
      <c r="AE102" s="13"/>
      <c r="AF102" s="13"/>
      <c r="AG102" s="13"/>
    </row>
    <row r="103" spans="1:33" s="27" customFormat="1" ht="33">
      <c r="A103" s="26"/>
      <c r="B103" s="26"/>
      <c r="C103" s="25"/>
      <c r="H103" s="57"/>
      <c r="I103" s="57"/>
      <c r="S103" s="13"/>
      <c r="T103" s="13"/>
      <c r="Y103" s="13"/>
      <c r="Z103" s="13"/>
      <c r="AA103" s="53"/>
      <c r="AB103" s="13"/>
      <c r="AC103" s="13"/>
      <c r="AD103" s="13"/>
      <c r="AE103" s="13"/>
      <c r="AF103" s="13"/>
      <c r="AG103" s="13"/>
    </row>
    <row r="104" spans="1:33" s="27" customFormat="1" ht="33">
      <c r="A104" s="26"/>
      <c r="B104" s="26"/>
      <c r="C104" s="25"/>
      <c r="H104" s="57"/>
      <c r="I104" s="57"/>
      <c r="S104" s="13"/>
      <c r="T104" s="13"/>
      <c r="Y104" s="13"/>
      <c r="Z104" s="13"/>
      <c r="AA104" s="53"/>
      <c r="AB104" s="13"/>
      <c r="AC104" s="13"/>
      <c r="AD104" s="13"/>
      <c r="AE104" s="13"/>
      <c r="AF104" s="13"/>
      <c r="AG104" s="13"/>
    </row>
    <row r="105" spans="1:33" s="27" customFormat="1" ht="33">
      <c r="A105" s="26"/>
      <c r="B105" s="26"/>
      <c r="C105" s="25"/>
      <c r="H105" s="57"/>
      <c r="I105" s="57"/>
      <c r="S105" s="13"/>
      <c r="T105" s="13"/>
      <c r="Y105" s="13"/>
      <c r="Z105" s="13"/>
      <c r="AA105" s="53"/>
      <c r="AB105" s="13"/>
      <c r="AC105" s="13"/>
      <c r="AD105" s="13"/>
      <c r="AE105" s="13"/>
      <c r="AF105" s="13"/>
      <c r="AG105" s="13"/>
    </row>
    <row r="106" spans="1:33" s="27" customFormat="1" ht="33">
      <c r="A106" s="26"/>
      <c r="B106" s="26"/>
      <c r="C106" s="25"/>
      <c r="H106" s="57"/>
      <c r="I106" s="57"/>
      <c r="S106" s="13"/>
      <c r="T106" s="13"/>
      <c r="Y106" s="13"/>
      <c r="Z106" s="13"/>
      <c r="AA106" s="53"/>
      <c r="AB106" s="13"/>
      <c r="AC106" s="13"/>
      <c r="AD106" s="13"/>
      <c r="AE106" s="13"/>
      <c r="AF106" s="13"/>
      <c r="AG106" s="13"/>
    </row>
    <row r="107" spans="1:33" s="27" customFormat="1" ht="33">
      <c r="A107" s="26"/>
      <c r="B107" s="26"/>
      <c r="C107" s="25"/>
      <c r="H107" s="57"/>
      <c r="I107" s="57"/>
      <c r="S107" s="13"/>
      <c r="T107" s="13"/>
      <c r="Y107" s="13"/>
      <c r="Z107" s="13"/>
      <c r="AA107" s="53"/>
      <c r="AB107" s="13"/>
      <c r="AC107" s="13"/>
      <c r="AD107" s="13"/>
      <c r="AE107" s="13"/>
      <c r="AF107" s="13"/>
      <c r="AG107" s="13"/>
    </row>
    <row r="108" spans="1:33" s="27" customFormat="1" ht="33">
      <c r="A108" s="26"/>
      <c r="B108" s="26"/>
      <c r="C108" s="25"/>
      <c r="H108" s="57"/>
      <c r="I108" s="57"/>
      <c r="S108" s="13"/>
      <c r="T108" s="13"/>
      <c r="Y108" s="13"/>
      <c r="Z108" s="13"/>
      <c r="AA108" s="53"/>
      <c r="AB108" s="13"/>
      <c r="AC108" s="13"/>
      <c r="AD108" s="13"/>
      <c r="AE108" s="13"/>
      <c r="AF108" s="13"/>
      <c r="AG108" s="13"/>
    </row>
    <row r="109" spans="1:33" s="27" customFormat="1" ht="33">
      <c r="A109" s="26"/>
      <c r="B109" s="26"/>
      <c r="C109" s="25"/>
      <c r="H109" s="57"/>
      <c r="I109" s="57"/>
      <c r="S109" s="13"/>
      <c r="T109" s="13"/>
      <c r="Y109" s="13"/>
      <c r="Z109" s="13"/>
      <c r="AA109" s="53"/>
      <c r="AB109" s="13"/>
      <c r="AC109" s="13"/>
      <c r="AD109" s="13"/>
      <c r="AE109" s="13"/>
      <c r="AF109" s="13"/>
      <c r="AG109" s="13"/>
    </row>
    <row r="110" spans="1:33" s="27" customFormat="1" ht="33">
      <c r="A110" s="26"/>
      <c r="B110" s="26"/>
      <c r="C110" s="25"/>
      <c r="H110" s="57"/>
      <c r="I110" s="57"/>
      <c r="S110" s="13"/>
      <c r="T110" s="13"/>
      <c r="Y110" s="13"/>
      <c r="Z110" s="13"/>
      <c r="AA110" s="53"/>
      <c r="AB110" s="13"/>
      <c r="AC110" s="13"/>
      <c r="AD110" s="13"/>
      <c r="AE110" s="13"/>
      <c r="AF110" s="13"/>
      <c r="AG110" s="13"/>
    </row>
    <row r="111" spans="1:33" s="27" customFormat="1" ht="33">
      <c r="A111" s="26"/>
      <c r="B111" s="26"/>
      <c r="C111" s="25"/>
      <c r="H111" s="57"/>
      <c r="I111" s="57"/>
      <c r="S111" s="13"/>
      <c r="T111" s="13"/>
      <c r="Y111" s="13"/>
      <c r="Z111" s="13"/>
      <c r="AA111" s="53"/>
      <c r="AB111" s="13"/>
      <c r="AC111" s="13"/>
      <c r="AD111" s="13"/>
      <c r="AE111" s="13"/>
      <c r="AF111" s="13"/>
      <c r="AG111" s="13"/>
    </row>
    <row r="112" spans="1:33" s="27" customFormat="1" ht="33">
      <c r="A112" s="26"/>
      <c r="B112" s="26"/>
      <c r="C112" s="25"/>
      <c r="H112" s="57"/>
      <c r="I112" s="57"/>
      <c r="S112" s="13"/>
      <c r="T112" s="13"/>
      <c r="Y112" s="13"/>
      <c r="Z112" s="13"/>
      <c r="AA112" s="53"/>
      <c r="AB112" s="13"/>
      <c r="AC112" s="13"/>
      <c r="AD112" s="13"/>
      <c r="AE112" s="13"/>
      <c r="AF112" s="13"/>
      <c r="AG112" s="13"/>
    </row>
    <row r="113" spans="1:33" s="27" customFormat="1" ht="33">
      <c r="A113" s="26"/>
      <c r="B113" s="26"/>
      <c r="C113" s="25"/>
      <c r="H113" s="57"/>
      <c r="I113" s="57"/>
      <c r="S113" s="13"/>
      <c r="T113" s="13"/>
      <c r="Y113" s="13"/>
      <c r="Z113" s="13"/>
      <c r="AA113" s="53"/>
      <c r="AB113" s="13"/>
      <c r="AC113" s="13"/>
      <c r="AD113" s="13"/>
      <c r="AE113" s="13"/>
      <c r="AF113" s="13"/>
      <c r="AG113" s="13"/>
    </row>
    <row r="114" spans="1:33" s="27" customFormat="1" ht="33">
      <c r="A114" s="26"/>
      <c r="B114" s="26"/>
      <c r="C114" s="25"/>
      <c r="H114" s="57"/>
      <c r="I114" s="57"/>
      <c r="S114" s="13"/>
      <c r="T114" s="13"/>
      <c r="Y114" s="13"/>
      <c r="Z114" s="13"/>
      <c r="AA114" s="53"/>
      <c r="AB114" s="13"/>
      <c r="AC114" s="13"/>
      <c r="AD114" s="13"/>
      <c r="AE114" s="13"/>
      <c r="AF114" s="13"/>
      <c r="AG114" s="13"/>
    </row>
    <row r="115" spans="1:33" s="27" customFormat="1" ht="33">
      <c r="A115" s="26"/>
      <c r="B115" s="26"/>
      <c r="C115" s="25"/>
      <c r="H115" s="57"/>
      <c r="I115" s="57"/>
      <c r="S115" s="13"/>
      <c r="T115" s="13"/>
      <c r="Y115" s="13"/>
      <c r="Z115" s="13"/>
      <c r="AA115" s="53"/>
      <c r="AB115" s="13"/>
      <c r="AC115" s="13"/>
      <c r="AD115" s="13"/>
      <c r="AE115" s="13"/>
      <c r="AF115" s="13"/>
      <c r="AG115" s="13"/>
    </row>
    <row r="116" spans="1:33" s="27" customFormat="1" ht="33">
      <c r="A116" s="26"/>
      <c r="B116" s="26"/>
      <c r="C116" s="25"/>
      <c r="H116" s="57"/>
      <c r="I116" s="57"/>
      <c r="S116" s="13"/>
      <c r="T116" s="13"/>
      <c r="Y116" s="13"/>
      <c r="Z116" s="13"/>
      <c r="AA116" s="53"/>
      <c r="AB116" s="13"/>
      <c r="AC116" s="13"/>
      <c r="AD116" s="13"/>
      <c r="AE116" s="13"/>
      <c r="AF116" s="13"/>
      <c r="AG116" s="13"/>
    </row>
    <row r="117" spans="1:33" s="27" customFormat="1" ht="33">
      <c r="A117" s="26"/>
      <c r="B117" s="26"/>
      <c r="C117" s="25"/>
      <c r="H117" s="57"/>
      <c r="I117" s="57"/>
      <c r="S117" s="13"/>
      <c r="T117" s="13"/>
      <c r="Y117" s="13"/>
      <c r="Z117" s="13"/>
      <c r="AA117" s="53"/>
      <c r="AB117" s="13"/>
      <c r="AC117" s="13"/>
      <c r="AD117" s="13"/>
      <c r="AE117" s="13"/>
      <c r="AF117" s="13"/>
      <c r="AG117" s="13"/>
    </row>
    <row r="118" spans="1:33" s="27" customFormat="1" ht="33">
      <c r="A118" s="26"/>
      <c r="B118" s="26"/>
      <c r="C118" s="25"/>
      <c r="H118" s="57"/>
      <c r="I118" s="57"/>
      <c r="S118" s="13"/>
      <c r="T118" s="13"/>
      <c r="Y118" s="13"/>
      <c r="Z118" s="13"/>
      <c r="AA118" s="53"/>
      <c r="AB118" s="13"/>
      <c r="AC118" s="13"/>
      <c r="AD118" s="13"/>
      <c r="AE118" s="13"/>
      <c r="AF118" s="13"/>
      <c r="AG118" s="13"/>
    </row>
    <row r="119" spans="1:33" s="27" customFormat="1" ht="33">
      <c r="A119" s="26"/>
      <c r="B119" s="26"/>
      <c r="C119" s="25"/>
      <c r="H119" s="57"/>
      <c r="I119" s="57"/>
      <c r="S119" s="13"/>
      <c r="T119" s="13"/>
      <c r="Y119" s="13"/>
      <c r="Z119" s="13"/>
      <c r="AA119" s="53"/>
      <c r="AB119" s="13"/>
      <c r="AC119" s="13"/>
      <c r="AD119" s="13"/>
      <c r="AE119" s="13"/>
      <c r="AF119" s="13"/>
      <c r="AG119" s="13"/>
    </row>
    <row r="120" spans="1:33" s="27" customFormat="1" ht="33">
      <c r="A120" s="26"/>
      <c r="B120" s="26"/>
      <c r="C120" s="25"/>
      <c r="H120" s="57"/>
      <c r="I120" s="57"/>
      <c r="S120" s="13"/>
      <c r="T120" s="13"/>
      <c r="Y120" s="13"/>
      <c r="Z120" s="13"/>
      <c r="AA120" s="53"/>
      <c r="AB120" s="13"/>
      <c r="AC120" s="13"/>
      <c r="AD120" s="13"/>
      <c r="AE120" s="13"/>
      <c r="AF120" s="13"/>
      <c r="AG120" s="13"/>
    </row>
    <row r="121" spans="1:33" s="27" customFormat="1" ht="33">
      <c r="A121" s="26"/>
      <c r="B121" s="26"/>
      <c r="C121" s="25"/>
      <c r="H121" s="57"/>
      <c r="I121" s="57"/>
      <c r="S121" s="13"/>
      <c r="T121" s="13"/>
      <c r="Y121" s="13"/>
      <c r="Z121" s="13"/>
      <c r="AA121" s="53"/>
      <c r="AB121" s="13"/>
      <c r="AC121" s="13"/>
      <c r="AD121" s="13"/>
      <c r="AE121" s="13"/>
      <c r="AF121" s="13"/>
      <c r="AG121" s="13"/>
    </row>
    <row r="122" spans="1:33" s="27" customFormat="1" ht="33">
      <c r="A122" s="26"/>
      <c r="B122" s="26"/>
      <c r="C122" s="25"/>
      <c r="H122" s="57"/>
      <c r="I122" s="57"/>
      <c r="S122" s="13"/>
      <c r="T122" s="13"/>
      <c r="Y122" s="13"/>
      <c r="Z122" s="13"/>
      <c r="AA122" s="53"/>
      <c r="AB122" s="13"/>
      <c r="AC122" s="13"/>
      <c r="AD122" s="13"/>
      <c r="AE122" s="13"/>
      <c r="AF122" s="13"/>
      <c r="AG122" s="13"/>
    </row>
    <row r="123" spans="1:33" s="27" customFormat="1" ht="33">
      <c r="A123" s="26"/>
      <c r="B123" s="26"/>
      <c r="C123" s="25"/>
      <c r="H123" s="57"/>
      <c r="I123" s="57"/>
      <c r="S123" s="13"/>
      <c r="T123" s="13"/>
      <c r="Y123" s="13"/>
      <c r="Z123" s="13"/>
      <c r="AA123" s="53"/>
      <c r="AB123" s="13"/>
      <c r="AC123" s="13"/>
      <c r="AD123" s="13"/>
      <c r="AE123" s="13"/>
      <c r="AF123" s="13"/>
      <c r="AG123" s="13"/>
    </row>
    <row r="124" spans="1:33" s="27" customFormat="1" ht="33">
      <c r="A124" s="26"/>
      <c r="B124" s="26"/>
      <c r="C124" s="25"/>
      <c r="H124" s="57"/>
      <c r="I124" s="57"/>
      <c r="S124" s="13"/>
      <c r="T124" s="13"/>
      <c r="Y124" s="13"/>
      <c r="Z124" s="13"/>
      <c r="AA124" s="53"/>
      <c r="AB124" s="13"/>
      <c r="AC124" s="13"/>
      <c r="AD124" s="13"/>
      <c r="AE124" s="13"/>
      <c r="AF124" s="13"/>
      <c r="AG124" s="13"/>
    </row>
  </sheetData>
  <sheetProtection/>
  <mergeCells count="128">
    <mergeCell ref="J6:K7"/>
    <mergeCell ref="Y8:Y10"/>
    <mergeCell ref="AA8:AA10"/>
    <mergeCell ref="AC8:AC10"/>
    <mergeCell ref="T9:X10"/>
    <mergeCell ref="K9:K10"/>
    <mergeCell ref="N9:N10"/>
    <mergeCell ref="N7:O7"/>
    <mergeCell ref="L6:M7"/>
    <mergeCell ref="T8:X8"/>
    <mergeCell ref="AD31:AE31"/>
    <mergeCell ref="A32:C32"/>
    <mergeCell ref="D32:E32"/>
    <mergeCell ref="H32:I32"/>
    <mergeCell ref="J32:K32"/>
    <mergeCell ref="N32:O32"/>
    <mergeCell ref="P32:Q32"/>
    <mergeCell ref="S32:X32"/>
    <mergeCell ref="S30:X30"/>
    <mergeCell ref="A31:C31"/>
    <mergeCell ref="D31:E31"/>
    <mergeCell ref="H31:I31"/>
    <mergeCell ref="J31:K31"/>
    <mergeCell ref="N31:O31"/>
    <mergeCell ref="P31:Q31"/>
    <mergeCell ref="S31:X31"/>
    <mergeCell ref="A30:C30"/>
    <mergeCell ref="D30:E30"/>
    <mergeCell ref="H30:I30"/>
    <mergeCell ref="J30:K30"/>
    <mergeCell ref="N30:O30"/>
    <mergeCell ref="P30:Q30"/>
    <mergeCell ref="S28:X28"/>
    <mergeCell ref="A29:C29"/>
    <mergeCell ref="D29:E29"/>
    <mergeCell ref="H29:I29"/>
    <mergeCell ref="J29:K29"/>
    <mergeCell ref="N29:O29"/>
    <mergeCell ref="A27:C27"/>
    <mergeCell ref="N27:O27"/>
    <mergeCell ref="P27:Q27"/>
    <mergeCell ref="S27:X27"/>
    <mergeCell ref="A28:C28"/>
    <mergeCell ref="D28:E28"/>
    <mergeCell ref="H28:I28"/>
    <mergeCell ref="J28:K28"/>
    <mergeCell ref="Y25:Y26"/>
    <mergeCell ref="AA25:AA26"/>
    <mergeCell ref="AC25:AC26"/>
    <mergeCell ref="AD25:AD26"/>
    <mergeCell ref="P29:Q29"/>
    <mergeCell ref="S29:X29"/>
    <mergeCell ref="A25:C25"/>
    <mergeCell ref="S25:X26"/>
    <mergeCell ref="P26:Q26"/>
    <mergeCell ref="L26:M26"/>
    <mergeCell ref="AE25:AE26"/>
    <mergeCell ref="A26:C26"/>
    <mergeCell ref="D26:E26"/>
    <mergeCell ref="H26:I26"/>
    <mergeCell ref="J26:K26"/>
    <mergeCell ref="N26:O26"/>
    <mergeCell ref="B19:C19"/>
    <mergeCell ref="N19:N20"/>
    <mergeCell ref="O19:O20"/>
    <mergeCell ref="P19:P20"/>
    <mergeCell ref="Q19:Q20"/>
    <mergeCell ref="S19:X19"/>
    <mergeCell ref="B20:C20"/>
    <mergeCell ref="S20:X20"/>
    <mergeCell ref="B16:C16"/>
    <mergeCell ref="T16:X16"/>
    <mergeCell ref="B17:C17"/>
    <mergeCell ref="T17:X17"/>
    <mergeCell ref="B18:C18"/>
    <mergeCell ref="T18:X18"/>
    <mergeCell ref="B13:C13"/>
    <mergeCell ref="T13:X13"/>
    <mergeCell ref="B14:C14"/>
    <mergeCell ref="T14:X14"/>
    <mergeCell ref="B15:C15"/>
    <mergeCell ref="T15:X15"/>
    <mergeCell ref="E9:E10"/>
    <mergeCell ref="H9:H10"/>
    <mergeCell ref="I9:I10"/>
    <mergeCell ref="J9:J10"/>
    <mergeCell ref="B12:C12"/>
    <mergeCell ref="T12:X12"/>
    <mergeCell ref="A8:A10"/>
    <mergeCell ref="B8:C8"/>
    <mergeCell ref="O9:O10"/>
    <mergeCell ref="P9:P10"/>
    <mergeCell ref="Q9:Q10"/>
    <mergeCell ref="B11:C11"/>
    <mergeCell ref="L9:L10"/>
    <mergeCell ref="M9:M10"/>
    <mergeCell ref="B9:C10"/>
    <mergeCell ref="D9:D10"/>
    <mergeCell ref="A1:AC2"/>
    <mergeCell ref="A3:AE3"/>
    <mergeCell ref="A4:AE4"/>
    <mergeCell ref="A5:AE5"/>
    <mergeCell ref="Y6:Y7"/>
    <mergeCell ref="AA6:AA7"/>
    <mergeCell ref="AC6:AC7"/>
    <mergeCell ref="P7:Q7"/>
    <mergeCell ref="D6:E7"/>
    <mergeCell ref="H6:I7"/>
    <mergeCell ref="L30:M30"/>
    <mergeCell ref="L31:M31"/>
    <mergeCell ref="L32:M32"/>
    <mergeCell ref="AB6:AB7"/>
    <mergeCell ref="AB8:AB10"/>
    <mergeCell ref="AB25:AB26"/>
    <mergeCell ref="T11:X11"/>
    <mergeCell ref="S8:S10"/>
    <mergeCell ref="S21:X21"/>
    <mergeCell ref="S22:X22"/>
    <mergeCell ref="F6:G7"/>
    <mergeCell ref="F26:G26"/>
    <mergeCell ref="Z6:Z7"/>
    <mergeCell ref="Z25:Z26"/>
    <mergeCell ref="L28:M28"/>
    <mergeCell ref="L29:M29"/>
    <mergeCell ref="S23:X23"/>
    <mergeCell ref="S24:X24"/>
    <mergeCell ref="N28:O28"/>
    <mergeCell ref="P28:Q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39"/>
  <sheetViews>
    <sheetView view="pageBreakPreview" zoomScale="30" zoomScaleSheetLayoutView="30" zoomScalePageLayoutView="0" workbookViewId="0" topLeftCell="A67">
      <selection activeCell="A50" sqref="A50:N50"/>
    </sheetView>
  </sheetViews>
  <sheetFormatPr defaultColWidth="9.00390625" defaultRowHeight="12.75"/>
  <cols>
    <col min="1" max="3" width="36.875" style="65" customWidth="1"/>
    <col min="4" max="4" width="81.00390625" style="65" bestFit="1" customWidth="1"/>
    <col min="5" max="5" width="15.375" style="65" bestFit="1" customWidth="1"/>
    <col min="6" max="6" width="10.625" style="65" customWidth="1"/>
    <col min="7" max="7" width="13.875" style="65" customWidth="1"/>
    <col min="8" max="8" width="15.375" style="65" bestFit="1" customWidth="1"/>
    <col min="9" max="9" width="13.125" style="65" bestFit="1" customWidth="1"/>
    <col min="10" max="10" width="15.875" style="65" customWidth="1"/>
    <col min="11" max="11" width="13.00390625" style="65" bestFit="1" customWidth="1"/>
    <col min="12" max="12" width="15.375" style="65" bestFit="1" customWidth="1"/>
    <col min="13" max="13" width="11.875" style="65" bestFit="1" customWidth="1"/>
    <col min="14" max="14" width="15.00390625" style="65" customWidth="1"/>
    <col min="15" max="16384" width="9.125" style="65" customWidth="1"/>
  </cols>
  <sheetData>
    <row r="1" spans="1:14" s="68" customFormat="1" ht="72" customHeight="1">
      <c r="A1" s="494" t="s">
        <v>558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6"/>
    </row>
    <row r="2" spans="1:14" ht="20.25">
      <c r="A2" s="486" t="s">
        <v>706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97"/>
    </row>
    <row r="3" spans="1:14" ht="20.25">
      <c r="A3" s="498" t="s">
        <v>186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1:14" ht="25.5">
      <c r="A4" s="501" t="s">
        <v>248</v>
      </c>
      <c r="B4" s="361"/>
      <c r="C4" s="354" t="s">
        <v>249</v>
      </c>
      <c r="D4" s="298" t="s">
        <v>281</v>
      </c>
      <c r="E4" s="298" t="s">
        <v>250</v>
      </c>
      <c r="F4" s="298" t="s">
        <v>252</v>
      </c>
      <c r="G4" s="298" t="s">
        <v>313</v>
      </c>
      <c r="H4" s="298" t="s">
        <v>254</v>
      </c>
      <c r="I4" s="298" t="s">
        <v>255</v>
      </c>
      <c r="J4" s="298" t="s">
        <v>256</v>
      </c>
      <c r="K4" s="298" t="s">
        <v>257</v>
      </c>
      <c r="L4" s="298" t="s">
        <v>258</v>
      </c>
      <c r="M4" s="298" t="s">
        <v>259</v>
      </c>
      <c r="N4" s="298" t="s">
        <v>285</v>
      </c>
    </row>
    <row r="5" spans="1:14" s="71" customFormat="1" ht="218.25" customHeight="1">
      <c r="A5" s="501"/>
      <c r="B5" s="361" t="s">
        <v>569</v>
      </c>
      <c r="C5" s="354" t="s">
        <v>312</v>
      </c>
      <c r="D5" s="354" t="s">
        <v>191</v>
      </c>
      <c r="E5" s="158" t="s">
        <v>83</v>
      </c>
      <c r="F5" s="158" t="s">
        <v>187</v>
      </c>
      <c r="G5" s="158" t="s">
        <v>189</v>
      </c>
      <c r="H5" s="158" t="s">
        <v>2</v>
      </c>
      <c r="I5" s="158" t="s">
        <v>437</v>
      </c>
      <c r="J5" s="158" t="s">
        <v>136</v>
      </c>
      <c r="K5" s="158" t="s">
        <v>438</v>
      </c>
      <c r="L5" s="158" t="s">
        <v>190</v>
      </c>
      <c r="M5" s="158" t="s">
        <v>50</v>
      </c>
      <c r="N5" s="158" t="s">
        <v>101</v>
      </c>
    </row>
    <row r="6" spans="1:14" ht="26.25">
      <c r="A6" s="372">
        <v>1</v>
      </c>
      <c r="B6" s="372" t="s">
        <v>584</v>
      </c>
      <c r="C6" s="145">
        <v>562917</v>
      </c>
      <c r="D6" s="159" t="s">
        <v>243</v>
      </c>
      <c r="E6" s="160"/>
      <c r="F6" s="160"/>
      <c r="G6" s="160"/>
      <c r="H6" s="160">
        <v>14347</v>
      </c>
      <c r="I6" s="159">
        <v>3874</v>
      </c>
      <c r="J6" s="160">
        <v>13208</v>
      </c>
      <c r="K6" s="159"/>
      <c r="L6" s="160"/>
      <c r="M6" s="160"/>
      <c r="N6" s="161">
        <f>SUM(E6:M6)</f>
        <v>31429</v>
      </c>
    </row>
    <row r="7" spans="1:14" ht="26.25">
      <c r="A7" s="372">
        <v>2</v>
      </c>
      <c r="B7" s="372" t="s">
        <v>585</v>
      </c>
      <c r="C7" s="145">
        <v>750000</v>
      </c>
      <c r="D7" s="159" t="s">
        <v>244</v>
      </c>
      <c r="E7" s="160"/>
      <c r="F7" s="160"/>
      <c r="G7" s="160"/>
      <c r="H7" s="160"/>
      <c r="I7" s="160"/>
      <c r="J7" s="160">
        <v>840</v>
      </c>
      <c r="K7" s="159"/>
      <c r="L7" s="160"/>
      <c r="M7" s="160"/>
      <c r="N7" s="161">
        <f aca="true" t="shared" si="0" ref="N7:N40">SUM(E7:M7)</f>
        <v>840</v>
      </c>
    </row>
    <row r="8" spans="1:18" ht="26.25">
      <c r="A8" s="372">
        <v>3</v>
      </c>
      <c r="B8" s="372" t="s">
        <v>586</v>
      </c>
      <c r="C8" s="145">
        <v>813000</v>
      </c>
      <c r="D8" s="159" t="s">
        <v>245</v>
      </c>
      <c r="E8" s="160"/>
      <c r="F8" s="159"/>
      <c r="G8" s="159"/>
      <c r="H8" s="160">
        <v>1412</v>
      </c>
      <c r="I8" s="159">
        <v>381</v>
      </c>
      <c r="J8" s="159">
        <v>6941</v>
      </c>
      <c r="K8" s="159"/>
      <c r="L8" s="160"/>
      <c r="M8" s="160"/>
      <c r="N8" s="161">
        <f t="shared" si="0"/>
        <v>8734</v>
      </c>
      <c r="O8" s="70"/>
      <c r="P8" s="70"/>
      <c r="Q8" s="70"/>
      <c r="R8" s="70"/>
    </row>
    <row r="9" spans="1:18" ht="26.25">
      <c r="A9" s="372">
        <v>4</v>
      </c>
      <c r="B9" s="372" t="s">
        <v>610</v>
      </c>
      <c r="C9" s="145">
        <v>999000</v>
      </c>
      <c r="D9" s="159" t="s">
        <v>246</v>
      </c>
      <c r="E9" s="292"/>
      <c r="F9" s="292"/>
      <c r="G9" s="160"/>
      <c r="H9" s="160">
        <v>24017</v>
      </c>
      <c r="I9" s="159">
        <v>6342</v>
      </c>
      <c r="J9" s="159">
        <v>13546</v>
      </c>
      <c r="K9" s="159"/>
      <c r="L9" s="292"/>
      <c r="M9" s="160"/>
      <c r="N9" s="161">
        <f>SUM(E9:M9)</f>
        <v>43905</v>
      </c>
      <c r="O9" s="70"/>
      <c r="P9" s="70"/>
      <c r="Q9" s="70"/>
      <c r="R9" s="70"/>
    </row>
    <row r="10" spans="1:18" ht="26.25">
      <c r="A10" s="372">
        <v>5</v>
      </c>
      <c r="B10" s="372" t="s">
        <v>587</v>
      </c>
      <c r="C10" s="145">
        <v>841402</v>
      </c>
      <c r="D10" s="159" t="s">
        <v>247</v>
      </c>
      <c r="E10" s="160"/>
      <c r="F10" s="160"/>
      <c r="G10" s="160"/>
      <c r="H10" s="160"/>
      <c r="I10" s="160"/>
      <c r="J10" s="160">
        <v>7454</v>
      </c>
      <c r="K10" s="160"/>
      <c r="L10" s="160"/>
      <c r="M10" s="160"/>
      <c r="N10" s="161">
        <f t="shared" si="0"/>
        <v>7454</v>
      </c>
      <c r="O10" s="70"/>
      <c r="P10" s="70"/>
      <c r="Q10" s="70"/>
      <c r="R10" s="70"/>
    </row>
    <row r="11" spans="1:14" ht="26.25">
      <c r="A11" s="372">
        <v>6</v>
      </c>
      <c r="B11" s="372" t="s">
        <v>584</v>
      </c>
      <c r="C11" s="145">
        <v>680002</v>
      </c>
      <c r="D11" s="159" t="s">
        <v>454</v>
      </c>
      <c r="E11" s="160"/>
      <c r="F11" s="160"/>
      <c r="G11" s="159"/>
      <c r="H11" s="160">
        <v>911</v>
      </c>
      <c r="I11" s="160">
        <v>246</v>
      </c>
      <c r="J11" s="160">
        <v>0</v>
      </c>
      <c r="K11" s="160"/>
      <c r="L11" s="160"/>
      <c r="M11" s="160"/>
      <c r="N11" s="161">
        <f t="shared" si="0"/>
        <v>1157</v>
      </c>
    </row>
    <row r="12" spans="1:14" ht="26.25">
      <c r="A12" s="372">
        <v>7</v>
      </c>
      <c r="B12" s="372" t="s">
        <v>588</v>
      </c>
      <c r="C12" s="145">
        <v>862101</v>
      </c>
      <c r="D12" s="159" t="s">
        <v>525</v>
      </c>
      <c r="E12" s="160"/>
      <c r="F12" s="160"/>
      <c r="G12" s="160"/>
      <c r="H12" s="160"/>
      <c r="I12" s="160"/>
      <c r="J12" s="160">
        <v>2953</v>
      </c>
      <c r="K12" s="160"/>
      <c r="L12" s="160"/>
      <c r="M12" s="160"/>
      <c r="N12" s="161">
        <f t="shared" si="0"/>
        <v>2953</v>
      </c>
    </row>
    <row r="13" spans="1:14" ht="26.25">
      <c r="A13" s="372">
        <v>8</v>
      </c>
      <c r="B13" s="372" t="s">
        <v>589</v>
      </c>
      <c r="C13" s="145">
        <v>910502</v>
      </c>
      <c r="D13" s="159" t="s">
        <v>261</v>
      </c>
      <c r="E13" s="160"/>
      <c r="F13" s="160"/>
      <c r="G13" s="160"/>
      <c r="H13" s="160"/>
      <c r="I13" s="160"/>
      <c r="J13" s="160">
        <v>1943</v>
      </c>
      <c r="K13" s="160"/>
      <c r="L13" s="160"/>
      <c r="M13" s="160"/>
      <c r="N13" s="161">
        <f t="shared" si="0"/>
        <v>1943</v>
      </c>
    </row>
    <row r="14" spans="1:14" ht="26.25">
      <c r="A14" s="372">
        <v>9</v>
      </c>
      <c r="B14" s="372" t="s">
        <v>611</v>
      </c>
      <c r="C14" s="145">
        <v>910123</v>
      </c>
      <c r="D14" s="159" t="s">
        <v>262</v>
      </c>
      <c r="E14" s="159"/>
      <c r="F14" s="160"/>
      <c r="G14" s="160"/>
      <c r="H14" s="160">
        <v>1735</v>
      </c>
      <c r="I14" s="160">
        <v>469</v>
      </c>
      <c r="J14" s="160">
        <v>792</v>
      </c>
      <c r="K14" s="160"/>
      <c r="L14" s="160"/>
      <c r="M14" s="160"/>
      <c r="N14" s="161">
        <f t="shared" si="0"/>
        <v>2996</v>
      </c>
    </row>
    <row r="15" spans="1:14" ht="26.25">
      <c r="A15" s="372">
        <v>10</v>
      </c>
      <c r="B15" s="372" t="s">
        <v>591</v>
      </c>
      <c r="C15" s="145">
        <v>960302</v>
      </c>
      <c r="D15" s="159" t="s">
        <v>263</v>
      </c>
      <c r="E15" s="160"/>
      <c r="F15" s="160"/>
      <c r="G15" s="160"/>
      <c r="H15" s="160"/>
      <c r="I15" s="159"/>
      <c r="J15" s="160">
        <v>1465</v>
      </c>
      <c r="K15" s="160"/>
      <c r="L15" s="160"/>
      <c r="M15" s="160"/>
      <c r="N15" s="161">
        <f t="shared" si="0"/>
        <v>1465</v>
      </c>
    </row>
    <row r="16" spans="1:14" ht="26.25">
      <c r="A16" s="372" t="s">
        <v>619</v>
      </c>
      <c r="B16" s="372" t="s">
        <v>592</v>
      </c>
      <c r="C16" s="145">
        <v>999000</v>
      </c>
      <c r="D16" s="159" t="s">
        <v>650</v>
      </c>
      <c r="E16" s="160"/>
      <c r="F16" s="160"/>
      <c r="G16" s="160"/>
      <c r="H16" s="160"/>
      <c r="I16" s="159"/>
      <c r="J16" s="160"/>
      <c r="K16" s="160"/>
      <c r="L16" s="160"/>
      <c r="M16" s="160"/>
      <c r="N16" s="161"/>
    </row>
    <row r="17" spans="1:14" ht="26.25">
      <c r="A17" s="372" t="s">
        <v>620</v>
      </c>
      <c r="B17" s="372" t="s">
        <v>593</v>
      </c>
      <c r="C17" s="145">
        <v>999000</v>
      </c>
      <c r="D17" s="159" t="s">
        <v>649</v>
      </c>
      <c r="E17" s="160"/>
      <c r="F17" s="160"/>
      <c r="G17" s="160"/>
      <c r="H17" s="160">
        <v>49455</v>
      </c>
      <c r="I17" s="160">
        <v>6677</v>
      </c>
      <c r="J17" s="160">
        <v>483</v>
      </c>
      <c r="K17" s="160"/>
      <c r="L17" s="160">
        <v>24</v>
      </c>
      <c r="M17" s="160"/>
      <c r="N17" s="161">
        <f t="shared" si="0"/>
        <v>56639</v>
      </c>
    </row>
    <row r="18" spans="1:14" ht="26.25">
      <c r="A18" s="372" t="s">
        <v>621</v>
      </c>
      <c r="B18" s="372" t="s">
        <v>598</v>
      </c>
      <c r="C18" s="145">
        <v>999000</v>
      </c>
      <c r="D18" s="159" t="s">
        <v>460</v>
      </c>
      <c r="E18" s="159"/>
      <c r="F18" s="160"/>
      <c r="G18" s="160"/>
      <c r="H18" s="160"/>
      <c r="I18" s="160"/>
      <c r="J18" s="160"/>
      <c r="K18" s="160"/>
      <c r="L18" s="160">
        <v>145109</v>
      </c>
      <c r="M18" s="160"/>
      <c r="N18" s="161">
        <f t="shared" si="0"/>
        <v>145109</v>
      </c>
    </row>
    <row r="19" spans="1:14" ht="26.25">
      <c r="A19" s="372" t="s">
        <v>622</v>
      </c>
      <c r="B19" s="372" t="s">
        <v>596</v>
      </c>
      <c r="C19" s="145">
        <v>999000</v>
      </c>
      <c r="D19" s="159" t="s">
        <v>265</v>
      </c>
      <c r="E19" s="160"/>
      <c r="F19" s="160"/>
      <c r="G19" s="160"/>
      <c r="H19" s="160"/>
      <c r="I19" s="159"/>
      <c r="J19" s="160"/>
      <c r="K19" s="159">
        <v>13700</v>
      </c>
      <c r="L19" s="160"/>
      <c r="M19" s="160"/>
      <c r="N19" s="161">
        <f t="shared" si="0"/>
        <v>13700</v>
      </c>
    </row>
    <row r="20" spans="1:14" ht="26.25">
      <c r="A20" s="372" t="s">
        <v>623</v>
      </c>
      <c r="B20" s="372" t="s">
        <v>612</v>
      </c>
      <c r="C20" s="145">
        <v>999000</v>
      </c>
      <c r="D20" s="159" t="s">
        <v>331</v>
      </c>
      <c r="E20" s="160"/>
      <c r="F20" s="160"/>
      <c r="G20" s="160"/>
      <c r="H20" s="160"/>
      <c r="I20" s="160"/>
      <c r="J20" s="159"/>
      <c r="K20" s="160"/>
      <c r="L20" s="159"/>
      <c r="M20" s="160"/>
      <c r="N20" s="161">
        <f t="shared" si="0"/>
        <v>0</v>
      </c>
    </row>
    <row r="21" spans="1:14" ht="26.25">
      <c r="A21" s="372" t="s">
        <v>624</v>
      </c>
      <c r="B21" s="372" t="s">
        <v>613</v>
      </c>
      <c r="C21" s="145">
        <v>999000</v>
      </c>
      <c r="D21" s="159" t="s">
        <v>266</v>
      </c>
      <c r="E21" s="160"/>
      <c r="F21" s="160"/>
      <c r="G21" s="160"/>
      <c r="H21" s="160"/>
      <c r="I21" s="160"/>
      <c r="J21" s="160"/>
      <c r="K21" s="160">
        <v>14964</v>
      </c>
      <c r="L21" s="159"/>
      <c r="M21" s="160"/>
      <c r="N21" s="161">
        <f t="shared" si="0"/>
        <v>14964</v>
      </c>
    </row>
    <row r="22" spans="1:14" ht="26.25">
      <c r="A22" s="372" t="s">
        <v>625</v>
      </c>
      <c r="B22" s="372" t="s">
        <v>595</v>
      </c>
      <c r="C22" s="145">
        <v>999000</v>
      </c>
      <c r="D22" s="159" t="s">
        <v>267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1">
        <f t="shared" si="0"/>
        <v>0</v>
      </c>
    </row>
    <row r="23" spans="1:14" ht="26.25">
      <c r="A23" s="372" t="s">
        <v>626</v>
      </c>
      <c r="B23" s="372" t="s">
        <v>595</v>
      </c>
      <c r="C23" s="145">
        <v>999000</v>
      </c>
      <c r="D23" s="159" t="s">
        <v>48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1">
        <f t="shared" si="0"/>
        <v>0</v>
      </c>
    </row>
    <row r="24" spans="1:14" ht="26.25">
      <c r="A24" s="372" t="s">
        <v>627</v>
      </c>
      <c r="B24" s="372" t="s">
        <v>594</v>
      </c>
      <c r="C24" s="145">
        <v>999000</v>
      </c>
      <c r="D24" s="295" t="s">
        <v>459</v>
      </c>
      <c r="E24" s="159"/>
      <c r="F24" s="160"/>
      <c r="G24" s="160"/>
      <c r="H24" s="160"/>
      <c r="I24" s="160"/>
      <c r="J24" s="160">
        <v>2825</v>
      </c>
      <c r="K24" s="160"/>
      <c r="L24" s="160"/>
      <c r="M24" s="160"/>
      <c r="N24" s="161">
        <f t="shared" si="0"/>
        <v>2825</v>
      </c>
    </row>
    <row r="25" spans="1:14" ht="26.25">
      <c r="A25" s="372" t="s">
        <v>628</v>
      </c>
      <c r="B25" s="372" t="s">
        <v>614</v>
      </c>
      <c r="C25" s="145">
        <v>999000</v>
      </c>
      <c r="D25" s="159" t="s">
        <v>268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1">
        <f t="shared" si="0"/>
        <v>0</v>
      </c>
    </row>
    <row r="26" spans="1:14" ht="26.25">
      <c r="A26" s="372" t="s">
        <v>629</v>
      </c>
      <c r="B26" s="372" t="s">
        <v>615</v>
      </c>
      <c r="C26" s="145">
        <v>999000</v>
      </c>
      <c r="D26" s="159" t="s">
        <v>481</v>
      </c>
      <c r="E26" s="160"/>
      <c r="F26" s="160"/>
      <c r="G26" s="160"/>
      <c r="H26" s="160">
        <v>28836</v>
      </c>
      <c r="I26" s="159">
        <v>7786</v>
      </c>
      <c r="J26" s="160">
        <v>3756</v>
      </c>
      <c r="K26" s="159"/>
      <c r="L26" s="160"/>
      <c r="M26" s="160"/>
      <c r="N26" s="161">
        <f t="shared" si="0"/>
        <v>40378</v>
      </c>
    </row>
    <row r="27" spans="1:14" ht="26.25">
      <c r="A27" s="372" t="s">
        <v>630</v>
      </c>
      <c r="B27" s="372" t="s">
        <v>590</v>
      </c>
      <c r="C27" s="145">
        <v>999000</v>
      </c>
      <c r="D27" s="160" t="s">
        <v>482</v>
      </c>
      <c r="E27" s="160"/>
      <c r="F27" s="160"/>
      <c r="G27" s="160"/>
      <c r="H27" s="160"/>
      <c r="I27" s="159"/>
      <c r="J27" s="160">
        <v>5685</v>
      </c>
      <c r="K27" s="160"/>
      <c r="L27" s="160"/>
      <c r="M27" s="160"/>
      <c r="N27" s="161">
        <f t="shared" si="0"/>
        <v>5685</v>
      </c>
    </row>
    <row r="28" spans="1:14" ht="26.25">
      <c r="A28" s="372" t="s">
        <v>631</v>
      </c>
      <c r="B28" s="372" t="s">
        <v>596</v>
      </c>
      <c r="C28" s="145">
        <v>999000</v>
      </c>
      <c r="D28" s="160" t="s">
        <v>49</v>
      </c>
      <c r="E28" s="160"/>
      <c r="F28" s="160"/>
      <c r="G28" s="160"/>
      <c r="H28" s="160"/>
      <c r="I28" s="159"/>
      <c r="J28" s="160"/>
      <c r="K28" s="160">
        <v>2160</v>
      </c>
      <c r="L28" s="160"/>
      <c r="M28" s="160"/>
      <c r="N28" s="161">
        <f t="shared" si="0"/>
        <v>2160</v>
      </c>
    </row>
    <row r="29" spans="1:14" ht="26.25">
      <c r="A29" s="372" t="s">
        <v>632</v>
      </c>
      <c r="B29" s="372" t="s">
        <v>597</v>
      </c>
      <c r="C29" s="145">
        <v>999000</v>
      </c>
      <c r="D29" s="160" t="s">
        <v>270</v>
      </c>
      <c r="E29" s="160"/>
      <c r="F29" s="160"/>
      <c r="G29" s="160"/>
      <c r="H29" s="160"/>
      <c r="I29" s="159"/>
      <c r="J29" s="160"/>
      <c r="K29" s="160">
        <v>370</v>
      </c>
      <c r="L29" s="160"/>
      <c r="M29" s="160"/>
      <c r="N29" s="161">
        <f t="shared" si="0"/>
        <v>370</v>
      </c>
    </row>
    <row r="30" spans="1:14" ht="26.25">
      <c r="A30" s="372" t="s">
        <v>633</v>
      </c>
      <c r="B30" s="372" t="s">
        <v>595</v>
      </c>
      <c r="C30" s="145">
        <v>999000</v>
      </c>
      <c r="D30" s="160" t="s">
        <v>271</v>
      </c>
      <c r="E30" s="160"/>
      <c r="F30" s="160"/>
      <c r="G30" s="160"/>
      <c r="H30" s="160"/>
      <c r="I30" s="159"/>
      <c r="J30" s="160"/>
      <c r="K30" s="160">
        <v>120</v>
      </c>
      <c r="L30" s="160"/>
      <c r="M30" s="160"/>
      <c r="N30" s="161">
        <f t="shared" si="0"/>
        <v>120</v>
      </c>
    </row>
    <row r="31" spans="1:14" ht="26.25">
      <c r="A31" s="372" t="s">
        <v>634</v>
      </c>
      <c r="B31" s="372" t="s">
        <v>596</v>
      </c>
      <c r="C31" s="145">
        <v>999000</v>
      </c>
      <c r="D31" s="160" t="s">
        <v>272</v>
      </c>
      <c r="E31" s="160"/>
      <c r="F31" s="160"/>
      <c r="G31" s="160"/>
      <c r="H31" s="160"/>
      <c r="I31" s="159"/>
      <c r="J31" s="160"/>
      <c r="K31" s="160">
        <v>230</v>
      </c>
      <c r="L31" s="160"/>
      <c r="M31" s="160"/>
      <c r="N31" s="161">
        <f t="shared" si="0"/>
        <v>230</v>
      </c>
    </row>
    <row r="32" spans="1:14" ht="26.25">
      <c r="A32" s="372" t="s">
        <v>635</v>
      </c>
      <c r="B32" s="372" t="s">
        <v>599</v>
      </c>
      <c r="C32" s="145">
        <v>562912</v>
      </c>
      <c r="D32" s="160" t="s">
        <v>435</v>
      </c>
      <c r="E32" s="160"/>
      <c r="F32" s="160"/>
      <c r="G32" s="160"/>
      <c r="H32" s="160"/>
      <c r="I32" s="159"/>
      <c r="J32" s="160">
        <v>3995</v>
      </c>
      <c r="K32" s="160"/>
      <c r="L32" s="160"/>
      <c r="M32" s="160"/>
      <c r="N32" s="161">
        <f t="shared" si="0"/>
        <v>3995</v>
      </c>
    </row>
    <row r="33" spans="1:14" ht="26.25">
      <c r="A33" s="372" t="s">
        <v>636</v>
      </c>
      <c r="B33" s="372" t="s">
        <v>600</v>
      </c>
      <c r="C33" s="145">
        <v>562913</v>
      </c>
      <c r="D33" s="160" t="s">
        <v>436</v>
      </c>
      <c r="E33" s="160"/>
      <c r="F33" s="160"/>
      <c r="G33" s="160"/>
      <c r="H33" s="160"/>
      <c r="I33" s="159"/>
      <c r="J33" s="160">
        <v>8857</v>
      </c>
      <c r="K33" s="160"/>
      <c r="L33" s="160"/>
      <c r="M33" s="160"/>
      <c r="N33" s="161">
        <f t="shared" si="0"/>
        <v>8857</v>
      </c>
    </row>
    <row r="34" spans="1:14" ht="26.25">
      <c r="A34" s="372" t="s">
        <v>637</v>
      </c>
      <c r="B34" s="372" t="s">
        <v>601</v>
      </c>
      <c r="C34" s="145">
        <v>889924</v>
      </c>
      <c r="D34" s="160" t="s">
        <v>273</v>
      </c>
      <c r="E34" s="160"/>
      <c r="F34" s="160"/>
      <c r="G34" s="160"/>
      <c r="H34" s="160"/>
      <c r="I34" s="159"/>
      <c r="J34" s="160">
        <v>541</v>
      </c>
      <c r="K34" s="160"/>
      <c r="L34" s="160">
        <v>2370</v>
      </c>
      <c r="M34" s="160"/>
      <c r="N34" s="161">
        <f t="shared" si="0"/>
        <v>2911</v>
      </c>
    </row>
    <row r="35" spans="1:14" ht="26.25">
      <c r="A35" s="372" t="s">
        <v>638</v>
      </c>
      <c r="B35" s="372" t="s">
        <v>616</v>
      </c>
      <c r="C35" s="145">
        <v>873011</v>
      </c>
      <c r="D35" s="160" t="s">
        <v>274</v>
      </c>
      <c r="E35" s="160"/>
      <c r="F35" s="160">
        <v>670</v>
      </c>
      <c r="G35" s="160"/>
      <c r="H35" s="160">
        <v>10747</v>
      </c>
      <c r="I35" s="159">
        <v>2901</v>
      </c>
      <c r="J35" s="160">
        <v>8839</v>
      </c>
      <c r="K35" s="160"/>
      <c r="L35" s="160"/>
      <c r="M35" s="160"/>
      <c r="N35" s="161">
        <f t="shared" si="0"/>
        <v>23157</v>
      </c>
    </row>
    <row r="36" spans="1:14" ht="26.25">
      <c r="A36" s="372" t="s">
        <v>639</v>
      </c>
      <c r="B36" s="372" t="s">
        <v>617</v>
      </c>
      <c r="C36" s="145">
        <v>881011</v>
      </c>
      <c r="D36" s="160" t="s">
        <v>275</v>
      </c>
      <c r="E36" s="160"/>
      <c r="F36" s="160"/>
      <c r="G36" s="160"/>
      <c r="H36" s="160">
        <v>3168</v>
      </c>
      <c r="I36" s="159">
        <v>856</v>
      </c>
      <c r="J36" s="160">
        <v>433</v>
      </c>
      <c r="K36" s="160"/>
      <c r="L36" s="160"/>
      <c r="M36" s="160"/>
      <c r="N36" s="161">
        <f t="shared" si="0"/>
        <v>4457</v>
      </c>
    </row>
    <row r="37" spans="1:14" ht="26.25">
      <c r="A37" s="372" t="s">
        <v>640</v>
      </c>
      <c r="B37" s="372" t="s">
        <v>618</v>
      </c>
      <c r="C37" s="145">
        <v>889921</v>
      </c>
      <c r="D37" s="160" t="s">
        <v>451</v>
      </c>
      <c r="E37" s="160"/>
      <c r="F37" s="160"/>
      <c r="G37" s="160"/>
      <c r="H37" s="160">
        <v>2292</v>
      </c>
      <c r="I37" s="159">
        <v>620</v>
      </c>
      <c r="J37" s="160">
        <v>7995</v>
      </c>
      <c r="K37" s="160"/>
      <c r="L37" s="160"/>
      <c r="M37" s="160"/>
      <c r="N37" s="161">
        <f t="shared" si="0"/>
        <v>10907</v>
      </c>
    </row>
    <row r="38" spans="1:14" ht="26.25">
      <c r="A38" s="372" t="s">
        <v>641</v>
      </c>
      <c r="B38" s="372" t="s">
        <v>616</v>
      </c>
      <c r="C38" s="145">
        <v>873013</v>
      </c>
      <c r="D38" s="160" t="s">
        <v>544</v>
      </c>
      <c r="E38" s="160"/>
      <c r="F38" s="160">
        <v>330</v>
      </c>
      <c r="G38" s="160"/>
      <c r="H38" s="160">
        <v>5293</v>
      </c>
      <c r="I38" s="159">
        <v>1428</v>
      </c>
      <c r="J38" s="160">
        <v>4353</v>
      </c>
      <c r="K38" s="160"/>
      <c r="L38" s="160"/>
      <c r="M38" s="160"/>
      <c r="N38" s="161">
        <f t="shared" si="0"/>
        <v>11404</v>
      </c>
    </row>
    <row r="39" spans="1:14" ht="26.25">
      <c r="A39" s="372" t="s">
        <v>642</v>
      </c>
      <c r="B39" s="372" t="s">
        <v>602</v>
      </c>
      <c r="C39" s="145">
        <v>999000</v>
      </c>
      <c r="D39" s="160" t="s">
        <v>521</v>
      </c>
      <c r="E39" s="160"/>
      <c r="F39" s="160"/>
      <c r="G39" s="160">
        <v>44183</v>
      </c>
      <c r="H39" s="160"/>
      <c r="I39" s="159"/>
      <c r="J39" s="160">
        <v>1258</v>
      </c>
      <c r="K39" s="160"/>
      <c r="L39" s="160"/>
      <c r="M39" s="160"/>
      <c r="N39" s="161">
        <f t="shared" si="0"/>
        <v>45441</v>
      </c>
    </row>
    <row r="40" spans="1:14" ht="26.25">
      <c r="A40" s="372" t="s">
        <v>643</v>
      </c>
      <c r="B40" s="372" t="s">
        <v>603</v>
      </c>
      <c r="C40" s="145">
        <v>999000</v>
      </c>
      <c r="D40" s="160" t="s">
        <v>522</v>
      </c>
      <c r="E40" s="160">
        <v>312894</v>
      </c>
      <c r="F40" s="160"/>
      <c r="G40" s="160">
        <v>33585</v>
      </c>
      <c r="H40" s="160">
        <v>620</v>
      </c>
      <c r="I40" s="159">
        <v>178</v>
      </c>
      <c r="J40" s="160">
        <v>4556</v>
      </c>
      <c r="K40" s="160"/>
      <c r="L40" s="160"/>
      <c r="M40" s="160"/>
      <c r="N40" s="161">
        <f t="shared" si="0"/>
        <v>351833</v>
      </c>
    </row>
    <row r="41" spans="1:14" s="72" customFormat="1" ht="25.5">
      <c r="A41" s="134" t="s">
        <v>188</v>
      </c>
      <c r="B41" s="134"/>
      <c r="C41" s="134"/>
      <c r="D41" s="162"/>
      <c r="E41" s="161">
        <f>SUM(E6:E40)</f>
        <v>312894</v>
      </c>
      <c r="F41" s="161">
        <f aca="true" t="shared" si="1" ref="F41:N41">SUM(F6:F40)</f>
        <v>1000</v>
      </c>
      <c r="G41" s="161">
        <f t="shared" si="1"/>
        <v>77768</v>
      </c>
      <c r="H41" s="161">
        <f t="shared" si="1"/>
        <v>142833</v>
      </c>
      <c r="I41" s="161">
        <f>SUM(I6:I40)</f>
        <v>31758</v>
      </c>
      <c r="J41" s="161">
        <f t="shared" si="1"/>
        <v>102718</v>
      </c>
      <c r="K41" s="161">
        <f t="shared" si="1"/>
        <v>31544</v>
      </c>
      <c r="L41" s="161">
        <f t="shared" si="1"/>
        <v>147503</v>
      </c>
      <c r="M41" s="161">
        <f t="shared" si="1"/>
        <v>0</v>
      </c>
      <c r="N41" s="161">
        <f t="shared" si="1"/>
        <v>848018</v>
      </c>
    </row>
    <row r="48" spans="1:14" ht="30">
      <c r="A48" s="502" t="s">
        <v>682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4"/>
    </row>
    <row r="49" spans="1:14" ht="20.25">
      <c r="A49" s="486" t="s">
        <v>706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97"/>
    </row>
    <row r="50" spans="1:14" ht="20.25">
      <c r="A50" s="498" t="s">
        <v>186</v>
      </c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500"/>
    </row>
    <row r="51" spans="1:14" ht="25.5">
      <c r="A51" s="501" t="s">
        <v>248</v>
      </c>
      <c r="B51" s="361"/>
      <c r="C51" s="354" t="s">
        <v>249</v>
      </c>
      <c r="D51" s="298" t="s">
        <v>281</v>
      </c>
      <c r="E51" s="298" t="s">
        <v>250</v>
      </c>
      <c r="F51" s="298" t="s">
        <v>252</v>
      </c>
      <c r="G51" s="298" t="s">
        <v>313</v>
      </c>
      <c r="H51" s="298" t="s">
        <v>254</v>
      </c>
      <c r="I51" s="298" t="s">
        <v>255</v>
      </c>
      <c r="J51" s="298" t="s">
        <v>256</v>
      </c>
      <c r="K51" s="298" t="s">
        <v>257</v>
      </c>
      <c r="L51" s="298" t="s">
        <v>258</v>
      </c>
      <c r="M51" s="298" t="s">
        <v>259</v>
      </c>
      <c r="N51" s="298" t="s">
        <v>285</v>
      </c>
    </row>
    <row r="52" spans="1:14" ht="275.25">
      <c r="A52" s="501"/>
      <c r="B52" s="361" t="s">
        <v>569</v>
      </c>
      <c r="C52" s="354" t="s">
        <v>312</v>
      </c>
      <c r="D52" s="354" t="s">
        <v>191</v>
      </c>
      <c r="E52" s="158" t="s">
        <v>83</v>
      </c>
      <c r="F52" s="158" t="s">
        <v>187</v>
      </c>
      <c r="G52" s="158" t="s">
        <v>189</v>
      </c>
      <c r="H52" s="158" t="s">
        <v>2</v>
      </c>
      <c r="I52" s="158" t="s">
        <v>437</v>
      </c>
      <c r="J52" s="158" t="s">
        <v>136</v>
      </c>
      <c r="K52" s="158" t="s">
        <v>438</v>
      </c>
      <c r="L52" s="158" t="s">
        <v>190</v>
      </c>
      <c r="M52" s="158" t="s">
        <v>50</v>
      </c>
      <c r="N52" s="158" t="s">
        <v>101</v>
      </c>
    </row>
    <row r="53" spans="1:14" ht="26.25">
      <c r="A53" s="372">
        <v>1</v>
      </c>
      <c r="B53" s="372" t="s">
        <v>584</v>
      </c>
      <c r="C53" s="145">
        <v>562917</v>
      </c>
      <c r="D53" s="159" t="s">
        <v>243</v>
      </c>
      <c r="E53" s="160"/>
      <c r="F53" s="160"/>
      <c r="G53" s="160"/>
      <c r="H53" s="160">
        <v>15484</v>
      </c>
      <c r="I53" s="159">
        <v>4120</v>
      </c>
      <c r="J53" s="160">
        <v>16340</v>
      </c>
      <c r="K53" s="159"/>
      <c r="L53" s="160"/>
      <c r="M53" s="160"/>
      <c r="N53" s="161">
        <f aca="true" t="shared" si="2" ref="N53:N62">SUM(E53:M53)</f>
        <v>35944</v>
      </c>
    </row>
    <row r="54" spans="1:14" ht="26.25">
      <c r="A54" s="372">
        <v>2</v>
      </c>
      <c r="B54" s="372" t="s">
        <v>585</v>
      </c>
      <c r="C54" s="145">
        <v>750000</v>
      </c>
      <c r="D54" s="159" t="s">
        <v>244</v>
      </c>
      <c r="E54" s="160"/>
      <c r="F54" s="160"/>
      <c r="G54" s="160"/>
      <c r="H54" s="160"/>
      <c r="I54" s="160"/>
      <c r="J54" s="160">
        <v>840</v>
      </c>
      <c r="K54" s="159"/>
      <c r="L54" s="160"/>
      <c r="M54" s="160"/>
      <c r="N54" s="161">
        <f t="shared" si="2"/>
        <v>840</v>
      </c>
    </row>
    <row r="55" spans="1:14" ht="26.25">
      <c r="A55" s="372">
        <v>3</v>
      </c>
      <c r="B55" s="372" t="s">
        <v>586</v>
      </c>
      <c r="C55" s="145">
        <v>813000</v>
      </c>
      <c r="D55" s="159" t="s">
        <v>245</v>
      </c>
      <c r="E55" s="160"/>
      <c r="F55" s="159"/>
      <c r="G55" s="159"/>
      <c r="H55" s="160">
        <v>1412</v>
      </c>
      <c r="I55" s="159">
        <v>381</v>
      </c>
      <c r="J55" s="159">
        <v>6941</v>
      </c>
      <c r="K55" s="159"/>
      <c r="L55" s="160"/>
      <c r="M55" s="160"/>
      <c r="N55" s="161">
        <f t="shared" si="2"/>
        <v>8734</v>
      </c>
    </row>
    <row r="56" spans="1:14" ht="26.25">
      <c r="A56" s="372">
        <v>4</v>
      </c>
      <c r="B56" s="372" t="s">
        <v>610</v>
      </c>
      <c r="C56" s="145">
        <v>999000</v>
      </c>
      <c r="D56" s="159" t="s">
        <v>246</v>
      </c>
      <c r="E56" s="292"/>
      <c r="F56" s="292"/>
      <c r="G56" s="160"/>
      <c r="H56" s="160">
        <v>25018</v>
      </c>
      <c r="I56" s="159">
        <v>6509</v>
      </c>
      <c r="J56" s="159">
        <v>13629</v>
      </c>
      <c r="K56" s="159"/>
      <c r="L56" s="292"/>
      <c r="M56" s="160"/>
      <c r="N56" s="161">
        <f t="shared" si="2"/>
        <v>45156</v>
      </c>
    </row>
    <row r="57" spans="1:14" ht="26.25">
      <c r="A57" s="372">
        <v>5</v>
      </c>
      <c r="B57" s="372" t="s">
        <v>587</v>
      </c>
      <c r="C57" s="145">
        <v>841402</v>
      </c>
      <c r="D57" s="159" t="s">
        <v>247</v>
      </c>
      <c r="E57" s="160"/>
      <c r="F57" s="160"/>
      <c r="G57" s="160"/>
      <c r="H57" s="160"/>
      <c r="I57" s="160"/>
      <c r="J57" s="160">
        <v>7454</v>
      </c>
      <c r="K57" s="160"/>
      <c r="L57" s="160"/>
      <c r="M57" s="160"/>
      <c r="N57" s="161">
        <f t="shared" si="2"/>
        <v>7454</v>
      </c>
    </row>
    <row r="58" spans="1:14" ht="26.25">
      <c r="A58" s="372">
        <v>6</v>
      </c>
      <c r="B58" s="372" t="s">
        <v>584</v>
      </c>
      <c r="C58" s="145">
        <v>680002</v>
      </c>
      <c r="D58" s="159" t="s">
        <v>454</v>
      </c>
      <c r="E58" s="160"/>
      <c r="F58" s="160"/>
      <c r="G58" s="159"/>
      <c r="H58" s="160"/>
      <c r="I58" s="160"/>
      <c r="J58" s="160"/>
      <c r="K58" s="160"/>
      <c r="L58" s="160"/>
      <c r="M58" s="160"/>
      <c r="N58" s="161">
        <f t="shared" si="2"/>
        <v>0</v>
      </c>
    </row>
    <row r="59" spans="1:14" ht="26.25">
      <c r="A59" s="372">
        <v>7</v>
      </c>
      <c r="B59" s="372" t="s">
        <v>588</v>
      </c>
      <c r="C59" s="145">
        <v>862101</v>
      </c>
      <c r="D59" s="159" t="s">
        <v>525</v>
      </c>
      <c r="E59" s="160"/>
      <c r="F59" s="160"/>
      <c r="G59" s="160"/>
      <c r="H59" s="160"/>
      <c r="I59" s="160"/>
      <c r="J59" s="160">
        <v>2953</v>
      </c>
      <c r="K59" s="160"/>
      <c r="L59" s="160"/>
      <c r="M59" s="160"/>
      <c r="N59" s="161">
        <f t="shared" si="2"/>
        <v>2953</v>
      </c>
    </row>
    <row r="60" spans="1:14" ht="26.25">
      <c r="A60" s="372">
        <v>8</v>
      </c>
      <c r="B60" s="372" t="s">
        <v>589</v>
      </c>
      <c r="C60" s="145">
        <v>910502</v>
      </c>
      <c r="D60" s="159" t="s">
        <v>261</v>
      </c>
      <c r="E60" s="160"/>
      <c r="F60" s="160"/>
      <c r="G60" s="160"/>
      <c r="H60" s="160"/>
      <c r="I60" s="160"/>
      <c r="J60" s="160">
        <v>1943</v>
      </c>
      <c r="K60" s="160"/>
      <c r="L60" s="160"/>
      <c r="M60" s="160"/>
      <c r="N60" s="161">
        <f t="shared" si="2"/>
        <v>1943</v>
      </c>
    </row>
    <row r="61" spans="1:14" ht="26.25">
      <c r="A61" s="372">
        <v>9</v>
      </c>
      <c r="B61" s="372" t="s">
        <v>611</v>
      </c>
      <c r="C61" s="145">
        <v>910123</v>
      </c>
      <c r="D61" s="159" t="s">
        <v>262</v>
      </c>
      <c r="E61" s="159"/>
      <c r="F61" s="160"/>
      <c r="G61" s="160"/>
      <c r="H61" s="160">
        <v>1802</v>
      </c>
      <c r="I61" s="160">
        <v>487</v>
      </c>
      <c r="J61" s="160">
        <v>827</v>
      </c>
      <c r="K61" s="160"/>
      <c r="L61" s="160"/>
      <c r="M61" s="160"/>
      <c r="N61" s="161">
        <f t="shared" si="2"/>
        <v>3116</v>
      </c>
    </row>
    <row r="62" spans="1:14" ht="26.25">
      <c r="A62" s="372">
        <v>10</v>
      </c>
      <c r="B62" s="372" t="s">
        <v>591</v>
      </c>
      <c r="C62" s="145">
        <v>960302</v>
      </c>
      <c r="D62" s="159" t="s">
        <v>263</v>
      </c>
      <c r="E62" s="160"/>
      <c r="F62" s="160"/>
      <c r="G62" s="160"/>
      <c r="H62" s="160"/>
      <c r="I62" s="159"/>
      <c r="J62" s="160">
        <v>1465</v>
      </c>
      <c r="K62" s="160"/>
      <c r="L62" s="160"/>
      <c r="M62" s="160"/>
      <c r="N62" s="161">
        <f t="shared" si="2"/>
        <v>1465</v>
      </c>
    </row>
    <row r="63" spans="1:14" ht="26.25">
      <c r="A63" s="372" t="s">
        <v>619</v>
      </c>
      <c r="B63" s="372" t="s">
        <v>592</v>
      </c>
      <c r="C63" s="145">
        <v>999000</v>
      </c>
      <c r="D63" s="159" t="s">
        <v>650</v>
      </c>
      <c r="E63" s="160">
        <v>9730</v>
      </c>
      <c r="F63" s="160"/>
      <c r="G63" s="160"/>
      <c r="H63" s="160">
        <v>63995</v>
      </c>
      <c r="I63" s="159">
        <v>8680</v>
      </c>
      <c r="J63" s="160">
        <v>4550</v>
      </c>
      <c r="K63" s="160"/>
      <c r="L63" s="160"/>
      <c r="M63" s="160"/>
      <c r="N63" s="161">
        <v>86955</v>
      </c>
    </row>
    <row r="64" spans="1:14" ht="26.25">
      <c r="A64" s="372" t="s">
        <v>620</v>
      </c>
      <c r="B64" s="372" t="s">
        <v>593</v>
      </c>
      <c r="C64" s="145">
        <v>999000</v>
      </c>
      <c r="D64" s="159" t="s">
        <v>649</v>
      </c>
      <c r="E64" s="160">
        <v>543</v>
      </c>
      <c r="F64" s="160"/>
      <c r="G64" s="160"/>
      <c r="H64" s="160">
        <v>49455</v>
      </c>
      <c r="I64" s="160">
        <v>6677</v>
      </c>
      <c r="J64" s="160">
        <v>483</v>
      </c>
      <c r="K64" s="160"/>
      <c r="L64" s="160">
        <v>211</v>
      </c>
      <c r="M64" s="160"/>
      <c r="N64" s="161">
        <f aca="true" t="shared" si="3" ref="N64:N87">SUM(E64:M64)</f>
        <v>57369</v>
      </c>
    </row>
    <row r="65" spans="1:14" ht="26.25">
      <c r="A65" s="372" t="s">
        <v>621</v>
      </c>
      <c r="B65" s="372" t="s">
        <v>598</v>
      </c>
      <c r="C65" s="145">
        <v>999000</v>
      </c>
      <c r="D65" s="159" t="s">
        <v>460</v>
      </c>
      <c r="E65" s="159"/>
      <c r="F65" s="160"/>
      <c r="G65" s="160"/>
      <c r="H65" s="160"/>
      <c r="I65" s="160"/>
      <c r="J65" s="160"/>
      <c r="K65" s="160"/>
      <c r="L65" s="160">
        <v>148613</v>
      </c>
      <c r="M65" s="160"/>
      <c r="N65" s="161">
        <f t="shared" si="3"/>
        <v>148613</v>
      </c>
    </row>
    <row r="66" spans="1:14" ht="26.25">
      <c r="A66" s="372" t="s">
        <v>622</v>
      </c>
      <c r="B66" s="372" t="s">
        <v>596</v>
      </c>
      <c r="C66" s="145">
        <v>999000</v>
      </c>
      <c r="D66" s="159" t="s">
        <v>265</v>
      </c>
      <c r="E66" s="160"/>
      <c r="F66" s="160"/>
      <c r="G66" s="160"/>
      <c r="H66" s="160"/>
      <c r="I66" s="159"/>
      <c r="J66" s="160"/>
      <c r="K66" s="159">
        <v>13700</v>
      </c>
      <c r="L66" s="160"/>
      <c r="M66" s="160"/>
      <c r="N66" s="161">
        <f t="shared" si="3"/>
        <v>13700</v>
      </c>
    </row>
    <row r="67" spans="1:14" ht="26.25">
      <c r="A67" s="372" t="s">
        <v>623</v>
      </c>
      <c r="B67" s="372" t="s">
        <v>612</v>
      </c>
      <c r="C67" s="145">
        <v>999000</v>
      </c>
      <c r="D67" s="159" t="s">
        <v>331</v>
      </c>
      <c r="E67" s="160"/>
      <c r="F67" s="160"/>
      <c r="G67" s="160"/>
      <c r="H67" s="160"/>
      <c r="I67" s="160"/>
      <c r="J67" s="159"/>
      <c r="K67" s="160"/>
      <c r="L67" s="159"/>
      <c r="M67" s="160"/>
      <c r="N67" s="161">
        <f t="shared" si="3"/>
        <v>0</v>
      </c>
    </row>
    <row r="68" spans="1:14" ht="26.25">
      <c r="A68" s="372" t="s">
        <v>624</v>
      </c>
      <c r="B68" s="372" t="s">
        <v>613</v>
      </c>
      <c r="C68" s="145">
        <v>999000</v>
      </c>
      <c r="D68" s="159" t="s">
        <v>266</v>
      </c>
      <c r="E68" s="160"/>
      <c r="F68" s="160"/>
      <c r="G68" s="160"/>
      <c r="H68" s="160"/>
      <c r="I68" s="160"/>
      <c r="J68" s="160"/>
      <c r="K68" s="160">
        <v>14964</v>
      </c>
      <c r="L68" s="159"/>
      <c r="M68" s="160"/>
      <c r="N68" s="161">
        <f t="shared" si="3"/>
        <v>14964</v>
      </c>
    </row>
    <row r="69" spans="1:14" ht="26.25">
      <c r="A69" s="372" t="s">
        <v>625</v>
      </c>
      <c r="B69" s="372" t="s">
        <v>595</v>
      </c>
      <c r="C69" s="145">
        <v>999000</v>
      </c>
      <c r="D69" s="159" t="s">
        <v>267</v>
      </c>
      <c r="E69" s="160"/>
      <c r="F69" s="160"/>
      <c r="G69" s="160"/>
      <c r="H69" s="160"/>
      <c r="I69" s="160"/>
      <c r="J69" s="160"/>
      <c r="K69" s="160"/>
      <c r="L69" s="160"/>
      <c r="M69" s="160"/>
      <c r="N69" s="161">
        <f t="shared" si="3"/>
        <v>0</v>
      </c>
    </row>
    <row r="70" spans="1:14" ht="26.25">
      <c r="A70" s="372" t="s">
        <v>626</v>
      </c>
      <c r="B70" s="372" t="s">
        <v>595</v>
      </c>
      <c r="C70" s="145">
        <v>999000</v>
      </c>
      <c r="D70" s="159" t="s">
        <v>48</v>
      </c>
      <c r="E70" s="160"/>
      <c r="F70" s="160"/>
      <c r="G70" s="160"/>
      <c r="H70" s="160"/>
      <c r="I70" s="160"/>
      <c r="J70" s="160"/>
      <c r="K70" s="160"/>
      <c r="L70" s="160"/>
      <c r="M70" s="160"/>
      <c r="N70" s="161">
        <f t="shared" si="3"/>
        <v>0</v>
      </c>
    </row>
    <row r="71" spans="1:14" ht="26.25">
      <c r="A71" s="372" t="s">
        <v>627</v>
      </c>
      <c r="B71" s="372" t="s">
        <v>594</v>
      </c>
      <c r="C71" s="145">
        <v>999000</v>
      </c>
      <c r="D71" s="295" t="s">
        <v>459</v>
      </c>
      <c r="E71" s="159"/>
      <c r="F71" s="160">
        <v>1795</v>
      </c>
      <c r="G71" s="160"/>
      <c r="H71" s="160"/>
      <c r="I71" s="160"/>
      <c r="J71" s="160">
        <v>9242</v>
      </c>
      <c r="K71" s="160"/>
      <c r="L71" s="160">
        <v>155</v>
      </c>
      <c r="M71" s="160"/>
      <c r="N71" s="161">
        <f t="shared" si="3"/>
        <v>11192</v>
      </c>
    </row>
    <row r="72" spans="1:14" ht="26.25">
      <c r="A72" s="372" t="s">
        <v>628</v>
      </c>
      <c r="B72" s="372" t="s">
        <v>614</v>
      </c>
      <c r="C72" s="145">
        <v>999000</v>
      </c>
      <c r="D72" s="159" t="s">
        <v>268</v>
      </c>
      <c r="E72" s="160"/>
      <c r="F72" s="160"/>
      <c r="G72" s="160"/>
      <c r="H72" s="160"/>
      <c r="I72" s="160"/>
      <c r="J72" s="160"/>
      <c r="K72" s="160"/>
      <c r="L72" s="160"/>
      <c r="M72" s="160"/>
      <c r="N72" s="161">
        <f t="shared" si="3"/>
        <v>0</v>
      </c>
    </row>
    <row r="73" spans="1:14" ht="26.25">
      <c r="A73" s="372" t="s">
        <v>629</v>
      </c>
      <c r="B73" s="372" t="s">
        <v>615</v>
      </c>
      <c r="C73" s="145">
        <v>999000</v>
      </c>
      <c r="D73" s="159" t="s">
        <v>481</v>
      </c>
      <c r="E73" s="160"/>
      <c r="F73" s="160"/>
      <c r="G73" s="160"/>
      <c r="H73" s="160">
        <v>29065</v>
      </c>
      <c r="I73" s="159">
        <v>7896</v>
      </c>
      <c r="J73" s="160">
        <v>3756</v>
      </c>
      <c r="K73" s="159"/>
      <c r="L73" s="160"/>
      <c r="M73" s="160"/>
      <c r="N73" s="161">
        <f t="shared" si="3"/>
        <v>40717</v>
      </c>
    </row>
    <row r="74" spans="1:14" ht="26.25">
      <c r="A74" s="372" t="s">
        <v>630</v>
      </c>
      <c r="B74" s="372" t="s">
        <v>590</v>
      </c>
      <c r="C74" s="145">
        <v>999000</v>
      </c>
      <c r="D74" s="160" t="s">
        <v>482</v>
      </c>
      <c r="E74" s="160"/>
      <c r="F74" s="160"/>
      <c r="G74" s="160"/>
      <c r="H74" s="160"/>
      <c r="I74" s="159"/>
      <c r="J74" s="160">
        <v>5685</v>
      </c>
      <c r="K74" s="160"/>
      <c r="L74" s="160"/>
      <c r="M74" s="160"/>
      <c r="N74" s="161">
        <f t="shared" si="3"/>
        <v>5685</v>
      </c>
    </row>
    <row r="75" spans="1:14" ht="26.25">
      <c r="A75" s="372" t="s">
        <v>631</v>
      </c>
      <c r="B75" s="372" t="s">
        <v>596</v>
      </c>
      <c r="C75" s="145">
        <v>999000</v>
      </c>
      <c r="D75" s="160" t="s">
        <v>49</v>
      </c>
      <c r="E75" s="160"/>
      <c r="F75" s="160"/>
      <c r="G75" s="160"/>
      <c r="H75" s="160"/>
      <c r="I75" s="159"/>
      <c r="J75" s="160"/>
      <c r="K75" s="160">
        <v>5192</v>
      </c>
      <c r="L75" s="160">
        <v>850</v>
      </c>
      <c r="M75" s="160"/>
      <c r="N75" s="161">
        <f t="shared" si="3"/>
        <v>6042</v>
      </c>
    </row>
    <row r="76" spans="1:14" ht="26.25">
      <c r="A76" s="372" t="s">
        <v>632</v>
      </c>
      <c r="B76" s="372" t="s">
        <v>597</v>
      </c>
      <c r="C76" s="145">
        <v>999000</v>
      </c>
      <c r="D76" s="160" t="s">
        <v>270</v>
      </c>
      <c r="E76" s="160"/>
      <c r="F76" s="160"/>
      <c r="G76" s="160"/>
      <c r="H76" s="160"/>
      <c r="I76" s="159"/>
      <c r="J76" s="160"/>
      <c r="K76" s="160">
        <v>150</v>
      </c>
      <c r="L76" s="160"/>
      <c r="M76" s="160"/>
      <c r="N76" s="161">
        <f t="shared" si="3"/>
        <v>150</v>
      </c>
    </row>
    <row r="77" spans="1:14" ht="26.25">
      <c r="A77" s="372" t="s">
        <v>633</v>
      </c>
      <c r="B77" s="372" t="s">
        <v>595</v>
      </c>
      <c r="C77" s="145">
        <v>999000</v>
      </c>
      <c r="D77" s="160" t="s">
        <v>271</v>
      </c>
      <c r="E77" s="160"/>
      <c r="F77" s="160"/>
      <c r="G77" s="160"/>
      <c r="H77" s="160"/>
      <c r="I77" s="159"/>
      <c r="J77" s="160"/>
      <c r="K77" s="160">
        <v>120</v>
      </c>
      <c r="L77" s="160"/>
      <c r="M77" s="160"/>
      <c r="N77" s="161">
        <f t="shared" si="3"/>
        <v>120</v>
      </c>
    </row>
    <row r="78" spans="1:14" ht="26.25">
      <c r="A78" s="372" t="s">
        <v>634</v>
      </c>
      <c r="B78" s="372" t="s">
        <v>596</v>
      </c>
      <c r="C78" s="145">
        <v>999000</v>
      </c>
      <c r="D78" s="160" t="s">
        <v>272</v>
      </c>
      <c r="E78" s="160"/>
      <c r="F78" s="160"/>
      <c r="G78" s="160"/>
      <c r="H78" s="160"/>
      <c r="I78" s="159"/>
      <c r="J78" s="160"/>
      <c r="K78" s="160">
        <v>230</v>
      </c>
      <c r="L78" s="160"/>
      <c r="M78" s="160"/>
      <c r="N78" s="161">
        <f t="shared" si="3"/>
        <v>230</v>
      </c>
    </row>
    <row r="79" spans="1:14" ht="26.25">
      <c r="A79" s="372" t="s">
        <v>635</v>
      </c>
      <c r="B79" s="372" t="s">
        <v>599</v>
      </c>
      <c r="C79" s="145">
        <v>562912</v>
      </c>
      <c r="D79" s="160" t="s">
        <v>435</v>
      </c>
      <c r="E79" s="160"/>
      <c r="F79" s="160"/>
      <c r="G79" s="160"/>
      <c r="H79" s="160"/>
      <c r="I79" s="159"/>
      <c r="J79" s="160">
        <v>3995</v>
      </c>
      <c r="K79" s="160"/>
      <c r="L79" s="160"/>
      <c r="M79" s="160"/>
      <c r="N79" s="161">
        <f t="shared" si="3"/>
        <v>3995</v>
      </c>
    </row>
    <row r="80" spans="1:14" ht="26.25">
      <c r="A80" s="372" t="s">
        <v>636</v>
      </c>
      <c r="B80" s="372" t="s">
        <v>600</v>
      </c>
      <c r="C80" s="145">
        <v>562913</v>
      </c>
      <c r="D80" s="160" t="s">
        <v>436</v>
      </c>
      <c r="E80" s="160"/>
      <c r="F80" s="160"/>
      <c r="G80" s="160"/>
      <c r="H80" s="160"/>
      <c r="I80" s="159"/>
      <c r="J80" s="160">
        <v>9807</v>
      </c>
      <c r="K80" s="160"/>
      <c r="L80" s="160"/>
      <c r="M80" s="160"/>
      <c r="N80" s="161">
        <f t="shared" si="3"/>
        <v>9807</v>
      </c>
    </row>
    <row r="81" spans="1:14" ht="26.25">
      <c r="A81" s="372" t="s">
        <v>637</v>
      </c>
      <c r="B81" s="372" t="s">
        <v>601</v>
      </c>
      <c r="C81" s="145">
        <v>889924</v>
      </c>
      <c r="D81" s="160" t="s">
        <v>273</v>
      </c>
      <c r="E81" s="160"/>
      <c r="F81" s="160"/>
      <c r="G81" s="160"/>
      <c r="H81" s="160"/>
      <c r="I81" s="159"/>
      <c r="J81" s="160">
        <v>541</v>
      </c>
      <c r="K81" s="160"/>
      <c r="L81" s="160">
        <v>2369</v>
      </c>
      <c r="M81" s="160"/>
      <c r="N81" s="161">
        <f t="shared" si="3"/>
        <v>2910</v>
      </c>
    </row>
    <row r="82" spans="1:14" ht="26.25">
      <c r="A82" s="372" t="s">
        <v>638</v>
      </c>
      <c r="B82" s="372" t="s">
        <v>616</v>
      </c>
      <c r="C82" s="145">
        <v>873011</v>
      </c>
      <c r="D82" s="160" t="s">
        <v>274</v>
      </c>
      <c r="E82" s="160"/>
      <c r="F82" s="160">
        <v>670</v>
      </c>
      <c r="G82" s="160"/>
      <c r="H82" s="160">
        <v>10982</v>
      </c>
      <c r="I82" s="159">
        <v>2965</v>
      </c>
      <c r="J82" s="160">
        <v>8839</v>
      </c>
      <c r="K82" s="160"/>
      <c r="L82" s="160"/>
      <c r="M82" s="160"/>
      <c r="N82" s="161">
        <f t="shared" si="3"/>
        <v>23456</v>
      </c>
    </row>
    <row r="83" spans="1:14" ht="26.25">
      <c r="A83" s="372" t="s">
        <v>639</v>
      </c>
      <c r="B83" s="372" t="s">
        <v>617</v>
      </c>
      <c r="C83" s="145">
        <v>881011</v>
      </c>
      <c r="D83" s="160" t="s">
        <v>275</v>
      </c>
      <c r="E83" s="160"/>
      <c r="F83" s="160"/>
      <c r="G83" s="160"/>
      <c r="H83" s="160">
        <v>3168</v>
      </c>
      <c r="I83" s="159">
        <v>856</v>
      </c>
      <c r="J83" s="160">
        <v>2806</v>
      </c>
      <c r="K83" s="160"/>
      <c r="L83" s="160"/>
      <c r="M83" s="160"/>
      <c r="N83" s="161">
        <f t="shared" si="3"/>
        <v>6830</v>
      </c>
    </row>
    <row r="84" spans="1:14" ht="26.25">
      <c r="A84" s="372" t="s">
        <v>640</v>
      </c>
      <c r="B84" s="372" t="s">
        <v>618</v>
      </c>
      <c r="C84" s="145">
        <v>889921</v>
      </c>
      <c r="D84" s="160" t="s">
        <v>451</v>
      </c>
      <c r="E84" s="160"/>
      <c r="F84" s="160"/>
      <c r="G84" s="160"/>
      <c r="H84" s="160">
        <v>2292</v>
      </c>
      <c r="I84" s="159">
        <v>620</v>
      </c>
      <c r="J84" s="160">
        <v>7995</v>
      </c>
      <c r="K84" s="160"/>
      <c r="L84" s="160"/>
      <c r="M84" s="160"/>
      <c r="N84" s="161">
        <f t="shared" si="3"/>
        <v>10907</v>
      </c>
    </row>
    <row r="85" spans="1:14" ht="26.25">
      <c r="A85" s="372" t="s">
        <v>641</v>
      </c>
      <c r="B85" s="372" t="s">
        <v>616</v>
      </c>
      <c r="C85" s="145">
        <v>873013</v>
      </c>
      <c r="D85" s="160" t="s">
        <v>544</v>
      </c>
      <c r="E85" s="160"/>
      <c r="F85" s="160">
        <v>330</v>
      </c>
      <c r="G85" s="160"/>
      <c r="H85" s="160">
        <v>5293</v>
      </c>
      <c r="I85" s="159">
        <v>1428</v>
      </c>
      <c r="J85" s="160">
        <v>4353</v>
      </c>
      <c r="K85" s="160"/>
      <c r="L85" s="160"/>
      <c r="M85" s="160"/>
      <c r="N85" s="161">
        <f t="shared" si="3"/>
        <v>11404</v>
      </c>
    </row>
    <row r="86" spans="1:14" ht="26.25">
      <c r="A86" s="372" t="s">
        <v>642</v>
      </c>
      <c r="B86" s="372" t="s">
        <v>602</v>
      </c>
      <c r="C86" s="145">
        <v>999000</v>
      </c>
      <c r="D86" s="160" t="s">
        <v>521</v>
      </c>
      <c r="E86" s="160"/>
      <c r="F86" s="160"/>
      <c r="G86" s="160"/>
      <c r="H86" s="160"/>
      <c r="I86" s="159"/>
      <c r="J86" s="160">
        <v>1661</v>
      </c>
      <c r="K86" s="160"/>
      <c r="L86" s="160"/>
      <c r="M86" s="160"/>
      <c r="N86" s="161">
        <f t="shared" si="3"/>
        <v>1661</v>
      </c>
    </row>
    <row r="87" spans="1:14" ht="26.25">
      <c r="A87" s="372" t="s">
        <v>643</v>
      </c>
      <c r="B87" s="372" t="s">
        <v>603</v>
      </c>
      <c r="C87" s="145">
        <v>999000</v>
      </c>
      <c r="D87" s="160" t="s">
        <v>522</v>
      </c>
      <c r="E87" s="160">
        <v>325794</v>
      </c>
      <c r="F87" s="160"/>
      <c r="G87" s="160">
        <v>22793</v>
      </c>
      <c r="H87" s="160"/>
      <c r="I87" s="159"/>
      <c r="J87" s="160">
        <v>1114</v>
      </c>
      <c r="K87" s="160"/>
      <c r="L87" s="160"/>
      <c r="M87" s="160"/>
      <c r="N87" s="161">
        <f t="shared" si="3"/>
        <v>349701</v>
      </c>
    </row>
    <row r="88" spans="1:14" ht="26.25">
      <c r="A88" s="372" t="s">
        <v>644</v>
      </c>
      <c r="B88" s="372" t="s">
        <v>614</v>
      </c>
      <c r="C88" s="145">
        <v>999000</v>
      </c>
      <c r="D88" s="160" t="s">
        <v>300</v>
      </c>
      <c r="E88" s="160"/>
      <c r="F88" s="160"/>
      <c r="G88" s="160"/>
      <c r="H88" s="160"/>
      <c r="I88" s="159"/>
      <c r="J88" s="160"/>
      <c r="K88" s="160">
        <v>30</v>
      </c>
      <c r="L88" s="160"/>
      <c r="M88" s="160"/>
      <c r="N88" s="161">
        <v>30</v>
      </c>
    </row>
    <row r="89" spans="1:14" ht="26.25">
      <c r="A89" s="372" t="s">
        <v>645</v>
      </c>
      <c r="B89" s="372" t="s">
        <v>651</v>
      </c>
      <c r="C89" s="145">
        <v>999000</v>
      </c>
      <c r="D89" s="160" t="s">
        <v>652</v>
      </c>
      <c r="E89" s="160"/>
      <c r="F89" s="160"/>
      <c r="G89" s="160"/>
      <c r="H89" s="160"/>
      <c r="I89" s="159"/>
      <c r="J89" s="160">
        <v>750</v>
      </c>
      <c r="K89" s="160"/>
      <c r="L89" s="160"/>
      <c r="M89" s="160">
        <v>44183</v>
      </c>
      <c r="N89" s="161">
        <v>44933</v>
      </c>
    </row>
    <row r="90" spans="1:14" ht="25.5">
      <c r="A90" s="134" t="s">
        <v>188</v>
      </c>
      <c r="B90" s="134"/>
      <c r="C90" s="134"/>
      <c r="D90" s="162"/>
      <c r="E90" s="161">
        <f>SUM(E53:E87)</f>
        <v>336067</v>
      </c>
      <c r="F90" s="161">
        <f>SUM(F53:F87)</f>
        <v>2795</v>
      </c>
      <c r="G90" s="161">
        <f>SUM(G53:G87)</f>
        <v>22793</v>
      </c>
      <c r="H90" s="161">
        <f>SUM(H53:H87)</f>
        <v>207966</v>
      </c>
      <c r="I90" s="161">
        <f>SUM(I53:I87)</f>
        <v>40619</v>
      </c>
      <c r="J90" s="161">
        <v>117969</v>
      </c>
      <c r="K90" s="161">
        <v>34386</v>
      </c>
      <c r="L90" s="161">
        <f>SUM(L53:L87)</f>
        <v>152198</v>
      </c>
      <c r="M90" s="161">
        <v>44183</v>
      </c>
      <c r="N90" s="161">
        <v>958976</v>
      </c>
    </row>
    <row r="97" spans="1:14" ht="3.75" customHeight="1">
      <c r="A97" s="502" t="s">
        <v>683</v>
      </c>
      <c r="B97" s="503"/>
      <c r="C97" s="503"/>
      <c r="D97" s="503"/>
      <c r="E97" s="503"/>
      <c r="F97" s="503"/>
      <c r="G97" s="503"/>
      <c r="H97" s="503"/>
      <c r="I97" s="503"/>
      <c r="J97" s="503"/>
      <c r="K97" s="503"/>
      <c r="L97" s="503"/>
      <c r="M97" s="503"/>
      <c r="N97" s="504"/>
    </row>
    <row r="98" spans="1:14" ht="20.25" hidden="1">
      <c r="A98" s="486" t="s">
        <v>557</v>
      </c>
      <c r="B98" s="487"/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97"/>
    </row>
    <row r="99" spans="1:14" ht="20.25" hidden="1">
      <c r="A99" s="498" t="s">
        <v>186</v>
      </c>
      <c r="B99" s="499"/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500"/>
    </row>
    <row r="100" spans="1:14" ht="25.5" hidden="1">
      <c r="A100" s="501" t="s">
        <v>248</v>
      </c>
      <c r="B100" s="361"/>
      <c r="C100" s="354" t="s">
        <v>249</v>
      </c>
      <c r="D100" s="298" t="s">
        <v>281</v>
      </c>
      <c r="E100" s="298" t="s">
        <v>250</v>
      </c>
      <c r="F100" s="298" t="s">
        <v>252</v>
      </c>
      <c r="G100" s="298" t="s">
        <v>313</v>
      </c>
      <c r="H100" s="298" t="s">
        <v>254</v>
      </c>
      <c r="I100" s="298" t="s">
        <v>255</v>
      </c>
      <c r="J100" s="298" t="s">
        <v>256</v>
      </c>
      <c r="K100" s="298" t="s">
        <v>257</v>
      </c>
      <c r="L100" s="298" t="s">
        <v>258</v>
      </c>
      <c r="M100" s="298" t="s">
        <v>259</v>
      </c>
      <c r="N100" s="298" t="s">
        <v>285</v>
      </c>
    </row>
    <row r="101" spans="1:14" ht="275.25" hidden="1">
      <c r="A101" s="501"/>
      <c r="B101" s="361" t="s">
        <v>569</v>
      </c>
      <c r="C101" s="354" t="s">
        <v>312</v>
      </c>
      <c r="D101" s="354" t="s">
        <v>191</v>
      </c>
      <c r="E101" s="158" t="s">
        <v>83</v>
      </c>
      <c r="F101" s="158" t="s">
        <v>187</v>
      </c>
      <c r="G101" s="158" t="s">
        <v>189</v>
      </c>
      <c r="H101" s="158" t="s">
        <v>2</v>
      </c>
      <c r="I101" s="158" t="s">
        <v>437</v>
      </c>
      <c r="J101" s="158" t="s">
        <v>136</v>
      </c>
      <c r="K101" s="158" t="s">
        <v>438</v>
      </c>
      <c r="L101" s="158" t="s">
        <v>190</v>
      </c>
      <c r="M101" s="158" t="s">
        <v>50</v>
      </c>
      <c r="N101" s="158" t="s">
        <v>101</v>
      </c>
    </row>
    <row r="102" spans="1:14" ht="26.25" hidden="1">
      <c r="A102" s="372">
        <v>1</v>
      </c>
      <c r="B102" s="372" t="s">
        <v>584</v>
      </c>
      <c r="C102" s="145">
        <v>562917</v>
      </c>
      <c r="D102" s="159" t="s">
        <v>243</v>
      </c>
      <c r="E102" s="160">
        <v>90</v>
      </c>
      <c r="F102" s="160"/>
      <c r="G102" s="160"/>
      <c r="H102" s="160">
        <v>6602</v>
      </c>
      <c r="I102" s="159">
        <v>1715</v>
      </c>
      <c r="J102" s="160">
        <v>19165</v>
      </c>
      <c r="K102" s="159"/>
      <c r="L102" s="160"/>
      <c r="M102" s="160"/>
      <c r="N102" s="161">
        <f>SUM(E102:M102)</f>
        <v>27572</v>
      </c>
    </row>
    <row r="103" spans="1:14" ht="19.5" customHeight="1" hidden="1">
      <c r="A103" s="372">
        <v>2</v>
      </c>
      <c r="B103" s="372" t="s">
        <v>585</v>
      </c>
      <c r="C103" s="145">
        <v>750000</v>
      </c>
      <c r="D103" s="159" t="s">
        <v>244</v>
      </c>
      <c r="E103" s="160"/>
      <c r="F103" s="160"/>
      <c r="G103" s="160"/>
      <c r="H103" s="160"/>
      <c r="I103" s="160"/>
      <c r="J103" s="160">
        <v>420</v>
      </c>
      <c r="K103" s="159"/>
      <c r="L103" s="160"/>
      <c r="M103" s="160"/>
      <c r="N103" s="161">
        <f>SUM(E103:M103)</f>
        <v>420</v>
      </c>
    </row>
    <row r="104" spans="1:14" ht="26.25" hidden="1">
      <c r="A104" s="372">
        <v>3</v>
      </c>
      <c r="B104" s="372" t="s">
        <v>586</v>
      </c>
      <c r="C104" s="145">
        <v>813000</v>
      </c>
      <c r="D104" s="159" t="s">
        <v>245</v>
      </c>
      <c r="E104" s="160"/>
      <c r="F104" s="159"/>
      <c r="G104" s="159"/>
      <c r="H104" s="160">
        <v>704</v>
      </c>
      <c r="I104" s="159">
        <v>158</v>
      </c>
      <c r="J104" s="159">
        <v>15</v>
      </c>
      <c r="K104" s="159"/>
      <c r="L104" s="160"/>
      <c r="M104" s="160"/>
      <c r="N104" s="161">
        <f>SUM(E104:M104)</f>
        <v>877</v>
      </c>
    </row>
    <row r="105" spans="1:14" ht="26.25" hidden="1">
      <c r="A105" s="372">
        <v>4</v>
      </c>
      <c r="B105" s="372" t="s">
        <v>610</v>
      </c>
      <c r="C105" s="145">
        <v>999000</v>
      </c>
      <c r="D105" s="159" t="s">
        <v>246</v>
      </c>
      <c r="E105" s="292"/>
      <c r="F105" s="292"/>
      <c r="G105" s="160"/>
      <c r="H105" s="160">
        <v>12457</v>
      </c>
      <c r="I105" s="159">
        <v>3067</v>
      </c>
      <c r="J105" s="159">
        <v>5874</v>
      </c>
      <c r="K105" s="159"/>
      <c r="L105" s="292"/>
      <c r="M105" s="160"/>
      <c r="N105" s="161">
        <f>SUM(E105:M105)</f>
        <v>21398</v>
      </c>
    </row>
    <row r="106" spans="1:14" ht="26.25" hidden="1">
      <c r="A106" s="372">
        <v>5</v>
      </c>
      <c r="B106" s="372" t="s">
        <v>587</v>
      </c>
      <c r="C106" s="145">
        <v>841402</v>
      </c>
      <c r="D106" s="159" t="s">
        <v>247</v>
      </c>
      <c r="E106" s="160"/>
      <c r="F106" s="160"/>
      <c r="G106" s="160"/>
      <c r="H106" s="160"/>
      <c r="I106" s="160"/>
      <c r="J106" s="160">
        <v>4829</v>
      </c>
      <c r="K106" s="160"/>
      <c r="L106" s="160"/>
      <c r="M106" s="160"/>
      <c r="N106" s="161">
        <f aca="true" t="shared" si="4" ref="N106:N136">SUM(E106:M106)</f>
        <v>4829</v>
      </c>
    </row>
    <row r="107" spans="1:14" ht="26.25" hidden="1">
      <c r="A107" s="372">
        <v>6</v>
      </c>
      <c r="B107" s="372" t="s">
        <v>584</v>
      </c>
      <c r="C107" s="145">
        <v>680002</v>
      </c>
      <c r="D107" s="159" t="s">
        <v>454</v>
      </c>
      <c r="E107" s="160"/>
      <c r="F107" s="160"/>
      <c r="G107" s="159"/>
      <c r="H107" s="160">
        <v>504</v>
      </c>
      <c r="I107" s="160">
        <v>136</v>
      </c>
      <c r="J107" s="160"/>
      <c r="K107" s="160"/>
      <c r="L107" s="160"/>
      <c r="M107" s="160"/>
      <c r="N107" s="161">
        <f t="shared" si="4"/>
        <v>640</v>
      </c>
    </row>
    <row r="108" spans="1:14" ht="26.25" hidden="1">
      <c r="A108" s="372">
        <v>7</v>
      </c>
      <c r="B108" s="372" t="s">
        <v>588</v>
      </c>
      <c r="C108" s="145">
        <v>862101</v>
      </c>
      <c r="D108" s="159" t="s">
        <v>525</v>
      </c>
      <c r="E108" s="160"/>
      <c r="F108" s="160"/>
      <c r="G108" s="160"/>
      <c r="H108" s="160"/>
      <c r="I108" s="160"/>
      <c r="J108" s="160">
        <v>1610</v>
      </c>
      <c r="K108" s="160"/>
      <c r="L108" s="160"/>
      <c r="M108" s="160"/>
      <c r="N108" s="161">
        <f t="shared" si="4"/>
        <v>1610</v>
      </c>
    </row>
    <row r="109" spans="1:14" ht="26.25" hidden="1">
      <c r="A109" s="372">
        <v>8</v>
      </c>
      <c r="B109" s="372" t="s">
        <v>589</v>
      </c>
      <c r="C109" s="145">
        <v>910502</v>
      </c>
      <c r="D109" s="159" t="s">
        <v>261</v>
      </c>
      <c r="E109" s="160"/>
      <c r="F109" s="160"/>
      <c r="G109" s="160"/>
      <c r="H109" s="160"/>
      <c r="I109" s="160"/>
      <c r="J109" s="160">
        <v>616</v>
      </c>
      <c r="K109" s="160"/>
      <c r="L109" s="160"/>
      <c r="M109" s="160"/>
      <c r="N109" s="161">
        <f t="shared" si="4"/>
        <v>616</v>
      </c>
    </row>
    <row r="110" spans="1:14" ht="26.25" hidden="1">
      <c r="A110" s="372">
        <v>9</v>
      </c>
      <c r="B110" s="372" t="s">
        <v>611</v>
      </c>
      <c r="C110" s="145">
        <v>910123</v>
      </c>
      <c r="D110" s="159" t="s">
        <v>262</v>
      </c>
      <c r="E110" s="159"/>
      <c r="F110" s="160"/>
      <c r="G110" s="160"/>
      <c r="H110" s="160">
        <v>1155</v>
      </c>
      <c r="I110" s="160">
        <v>252</v>
      </c>
      <c r="J110" s="160">
        <v>51</v>
      </c>
      <c r="K110" s="160"/>
      <c r="L110" s="160"/>
      <c r="M110" s="160"/>
      <c r="N110" s="161">
        <f t="shared" si="4"/>
        <v>1458</v>
      </c>
    </row>
    <row r="111" spans="1:14" ht="26.25" hidden="1">
      <c r="A111" s="372">
        <v>10</v>
      </c>
      <c r="B111" s="372" t="s">
        <v>591</v>
      </c>
      <c r="C111" s="145">
        <v>960302</v>
      </c>
      <c r="D111" s="159" t="s">
        <v>263</v>
      </c>
      <c r="E111" s="160"/>
      <c r="F111" s="160"/>
      <c r="G111" s="160"/>
      <c r="H111" s="160"/>
      <c r="I111" s="159"/>
      <c r="J111" s="160">
        <v>12</v>
      </c>
      <c r="K111" s="160"/>
      <c r="L111" s="160"/>
      <c r="M111" s="160"/>
      <c r="N111" s="161">
        <v>12</v>
      </c>
    </row>
    <row r="112" spans="1:14" ht="26.25" hidden="1">
      <c r="A112" s="372" t="s">
        <v>619</v>
      </c>
      <c r="B112" s="372" t="s">
        <v>592</v>
      </c>
      <c r="C112" s="145">
        <v>999000</v>
      </c>
      <c r="D112" s="159" t="s">
        <v>650</v>
      </c>
      <c r="E112" s="160">
        <v>2057</v>
      </c>
      <c r="F112" s="160"/>
      <c r="G112" s="160"/>
      <c r="H112" s="160">
        <v>60067</v>
      </c>
      <c r="I112" s="159">
        <v>8210</v>
      </c>
      <c r="J112" s="160">
        <v>4262</v>
      </c>
      <c r="K112" s="160"/>
      <c r="L112" s="160"/>
      <c r="M112" s="160"/>
      <c r="N112" s="161">
        <f t="shared" si="4"/>
        <v>74596</v>
      </c>
    </row>
    <row r="113" spans="1:14" ht="26.25" hidden="1">
      <c r="A113" s="372" t="s">
        <v>620</v>
      </c>
      <c r="B113" s="372" t="s">
        <v>593</v>
      </c>
      <c r="C113" s="145">
        <v>999000</v>
      </c>
      <c r="D113" s="159" t="s">
        <v>649</v>
      </c>
      <c r="E113" s="160">
        <v>1046</v>
      </c>
      <c r="F113" s="160"/>
      <c r="G113" s="160"/>
      <c r="H113" s="160"/>
      <c r="I113" s="160"/>
      <c r="J113" s="160">
        <v>551</v>
      </c>
      <c r="K113" s="160"/>
      <c r="L113" s="160">
        <v>211</v>
      </c>
      <c r="M113" s="160"/>
      <c r="N113" s="161">
        <f t="shared" si="4"/>
        <v>1808</v>
      </c>
    </row>
    <row r="114" spans="1:14" ht="26.25" hidden="1">
      <c r="A114" s="372" t="s">
        <v>621</v>
      </c>
      <c r="B114" s="372" t="s">
        <v>598</v>
      </c>
      <c r="C114" s="145">
        <v>999000</v>
      </c>
      <c r="D114" s="159" t="s">
        <v>460</v>
      </c>
      <c r="E114" s="159"/>
      <c r="F114" s="160"/>
      <c r="G114" s="160"/>
      <c r="H114" s="160"/>
      <c r="I114" s="160"/>
      <c r="J114" s="160"/>
      <c r="K114" s="160"/>
      <c r="L114" s="160">
        <v>68580</v>
      </c>
      <c r="M114" s="160"/>
      <c r="N114" s="161">
        <f t="shared" si="4"/>
        <v>68580</v>
      </c>
    </row>
    <row r="115" spans="1:14" ht="26.25" hidden="1">
      <c r="A115" s="372" t="s">
        <v>622</v>
      </c>
      <c r="B115" s="372" t="s">
        <v>596</v>
      </c>
      <c r="C115" s="145">
        <v>999000</v>
      </c>
      <c r="D115" s="159" t="s">
        <v>265</v>
      </c>
      <c r="E115" s="160"/>
      <c r="F115" s="160"/>
      <c r="G115" s="160"/>
      <c r="H115" s="160"/>
      <c r="I115" s="159"/>
      <c r="J115" s="160"/>
      <c r="K115" s="159">
        <v>4196</v>
      </c>
      <c r="L115" s="160"/>
      <c r="M115" s="160"/>
      <c r="N115" s="161">
        <f t="shared" si="4"/>
        <v>4196</v>
      </c>
    </row>
    <row r="116" spans="1:14" ht="26.25" hidden="1">
      <c r="A116" s="372" t="s">
        <v>623</v>
      </c>
      <c r="B116" s="372" t="s">
        <v>612</v>
      </c>
      <c r="C116" s="145">
        <v>999000</v>
      </c>
      <c r="D116" s="159" t="s">
        <v>331</v>
      </c>
      <c r="E116" s="160"/>
      <c r="F116" s="160"/>
      <c r="G116" s="160"/>
      <c r="H116" s="160"/>
      <c r="I116" s="160"/>
      <c r="J116" s="159"/>
      <c r="K116" s="160"/>
      <c r="L116" s="159"/>
      <c r="M116" s="160"/>
      <c r="N116" s="161">
        <f t="shared" si="4"/>
        <v>0</v>
      </c>
    </row>
    <row r="117" spans="1:14" ht="26.25" hidden="1">
      <c r="A117" s="372" t="s">
        <v>624</v>
      </c>
      <c r="B117" s="372" t="s">
        <v>613</v>
      </c>
      <c r="C117" s="145">
        <v>999000</v>
      </c>
      <c r="D117" s="159" t="s">
        <v>266</v>
      </c>
      <c r="E117" s="160"/>
      <c r="F117" s="160"/>
      <c r="G117" s="160"/>
      <c r="H117" s="160"/>
      <c r="I117" s="160"/>
      <c r="J117" s="160"/>
      <c r="K117" s="160">
        <v>7388</v>
      </c>
      <c r="L117" s="159"/>
      <c r="M117" s="160"/>
      <c r="N117" s="161">
        <f t="shared" si="4"/>
        <v>7388</v>
      </c>
    </row>
    <row r="118" spans="1:14" ht="26.25" hidden="1">
      <c r="A118" s="372" t="s">
        <v>625</v>
      </c>
      <c r="B118" s="372" t="s">
        <v>595</v>
      </c>
      <c r="C118" s="145">
        <v>999000</v>
      </c>
      <c r="D118" s="159" t="s">
        <v>267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161">
        <f t="shared" si="4"/>
        <v>0</v>
      </c>
    </row>
    <row r="119" spans="1:14" ht="26.25" hidden="1">
      <c r="A119" s="372" t="s">
        <v>626</v>
      </c>
      <c r="B119" s="372" t="s">
        <v>595</v>
      </c>
      <c r="C119" s="145">
        <v>999000</v>
      </c>
      <c r="D119" s="159" t="s">
        <v>48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161">
        <f t="shared" si="4"/>
        <v>0</v>
      </c>
    </row>
    <row r="120" spans="1:14" ht="26.25" hidden="1">
      <c r="A120" s="372" t="s">
        <v>627</v>
      </c>
      <c r="B120" s="372" t="s">
        <v>594</v>
      </c>
      <c r="C120" s="145">
        <v>999000</v>
      </c>
      <c r="D120" s="295" t="s">
        <v>459</v>
      </c>
      <c r="E120" s="159"/>
      <c r="F120" s="160"/>
      <c r="G120" s="160"/>
      <c r="H120" s="160"/>
      <c r="I120" s="160"/>
      <c r="J120" s="160">
        <v>6150</v>
      </c>
      <c r="K120" s="160"/>
      <c r="L120" s="160">
        <v>155</v>
      </c>
      <c r="M120" s="160"/>
      <c r="N120" s="161">
        <f t="shared" si="4"/>
        <v>6305</v>
      </c>
    </row>
    <row r="121" spans="1:14" ht="26.25" hidden="1">
      <c r="A121" s="372" t="s">
        <v>628</v>
      </c>
      <c r="B121" s="372" t="s">
        <v>614</v>
      </c>
      <c r="C121" s="145">
        <v>999000</v>
      </c>
      <c r="D121" s="159" t="s">
        <v>268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161">
        <f t="shared" si="4"/>
        <v>0</v>
      </c>
    </row>
    <row r="122" spans="1:14" ht="26.25" hidden="1">
      <c r="A122" s="372" t="s">
        <v>629</v>
      </c>
      <c r="B122" s="372" t="s">
        <v>615</v>
      </c>
      <c r="C122" s="145">
        <v>999000</v>
      </c>
      <c r="D122" s="159" t="s">
        <v>481</v>
      </c>
      <c r="E122" s="160"/>
      <c r="F122" s="160"/>
      <c r="G122" s="160"/>
      <c r="H122" s="160">
        <v>13541</v>
      </c>
      <c r="I122" s="159">
        <v>3760</v>
      </c>
      <c r="J122" s="160">
        <v>1638</v>
      </c>
      <c r="K122" s="159"/>
      <c r="L122" s="160"/>
      <c r="M122" s="160"/>
      <c r="N122" s="161">
        <f t="shared" si="4"/>
        <v>18939</v>
      </c>
    </row>
    <row r="123" spans="1:14" ht="26.25" hidden="1">
      <c r="A123" s="372" t="s">
        <v>630</v>
      </c>
      <c r="B123" s="372" t="s">
        <v>590</v>
      </c>
      <c r="C123" s="145">
        <v>999000</v>
      </c>
      <c r="D123" s="160" t="s">
        <v>482</v>
      </c>
      <c r="E123" s="160"/>
      <c r="F123" s="160"/>
      <c r="G123" s="160"/>
      <c r="H123" s="160"/>
      <c r="I123" s="159"/>
      <c r="J123" s="160"/>
      <c r="K123" s="160"/>
      <c r="L123" s="160"/>
      <c r="M123" s="160"/>
      <c r="N123" s="161">
        <f t="shared" si="4"/>
        <v>0</v>
      </c>
    </row>
    <row r="124" spans="1:14" ht="26.25" hidden="1">
      <c r="A124" s="372" t="s">
        <v>631</v>
      </c>
      <c r="B124" s="372" t="s">
        <v>596</v>
      </c>
      <c r="C124" s="145">
        <v>999000</v>
      </c>
      <c r="D124" s="160" t="s">
        <v>49</v>
      </c>
      <c r="E124" s="160"/>
      <c r="F124" s="160"/>
      <c r="G124" s="160"/>
      <c r="H124" s="160"/>
      <c r="I124" s="159"/>
      <c r="J124" s="160"/>
      <c r="K124" s="160">
        <v>4565</v>
      </c>
      <c r="L124" s="160">
        <v>749</v>
      </c>
      <c r="M124" s="160"/>
      <c r="N124" s="161">
        <f t="shared" si="4"/>
        <v>5314</v>
      </c>
    </row>
    <row r="125" spans="1:14" ht="26.25" hidden="1">
      <c r="A125" s="372" t="s">
        <v>632</v>
      </c>
      <c r="B125" s="372" t="s">
        <v>597</v>
      </c>
      <c r="C125" s="145">
        <v>999000</v>
      </c>
      <c r="D125" s="160" t="s">
        <v>270</v>
      </c>
      <c r="E125" s="160"/>
      <c r="F125" s="160"/>
      <c r="G125" s="160"/>
      <c r="H125" s="160"/>
      <c r="I125" s="159"/>
      <c r="J125" s="160"/>
      <c r="K125" s="160">
        <v>100</v>
      </c>
      <c r="L125" s="160"/>
      <c r="M125" s="160"/>
      <c r="N125" s="161">
        <f t="shared" si="4"/>
        <v>100</v>
      </c>
    </row>
    <row r="126" spans="1:14" ht="26.25" hidden="1">
      <c r="A126" s="372" t="s">
        <v>633</v>
      </c>
      <c r="B126" s="372" t="s">
        <v>595</v>
      </c>
      <c r="C126" s="145">
        <v>999000</v>
      </c>
      <c r="D126" s="160" t="s">
        <v>271</v>
      </c>
      <c r="E126" s="160"/>
      <c r="F126" s="160"/>
      <c r="G126" s="160"/>
      <c r="H126" s="160"/>
      <c r="I126" s="159"/>
      <c r="J126" s="160"/>
      <c r="K126" s="160">
        <v>78</v>
      </c>
      <c r="L126" s="160"/>
      <c r="M126" s="160"/>
      <c r="N126" s="161">
        <f t="shared" si="4"/>
        <v>78</v>
      </c>
    </row>
    <row r="127" spans="1:14" ht="26.25" hidden="1">
      <c r="A127" s="372" t="s">
        <v>634</v>
      </c>
      <c r="B127" s="372" t="s">
        <v>596</v>
      </c>
      <c r="C127" s="145">
        <v>999000</v>
      </c>
      <c r="D127" s="160" t="s">
        <v>272</v>
      </c>
      <c r="E127" s="160"/>
      <c r="F127" s="160"/>
      <c r="G127" s="160"/>
      <c r="H127" s="160"/>
      <c r="I127" s="159"/>
      <c r="J127" s="160"/>
      <c r="K127" s="160">
        <v>138</v>
      </c>
      <c r="L127" s="160"/>
      <c r="M127" s="160"/>
      <c r="N127" s="161">
        <f t="shared" si="4"/>
        <v>138</v>
      </c>
    </row>
    <row r="128" spans="1:14" ht="26.25" hidden="1">
      <c r="A128" s="372" t="s">
        <v>635</v>
      </c>
      <c r="B128" s="372" t="s">
        <v>599</v>
      </c>
      <c r="C128" s="145">
        <v>562912</v>
      </c>
      <c r="D128" s="160" t="s">
        <v>435</v>
      </c>
      <c r="E128" s="160"/>
      <c r="F128" s="160"/>
      <c r="G128" s="160"/>
      <c r="H128" s="160"/>
      <c r="I128" s="159"/>
      <c r="J128" s="160">
        <v>34</v>
      </c>
      <c r="K128" s="160"/>
      <c r="L128" s="160"/>
      <c r="M128" s="160"/>
      <c r="N128" s="161">
        <f t="shared" si="4"/>
        <v>34</v>
      </c>
    </row>
    <row r="129" spans="1:14" ht="26.25" hidden="1">
      <c r="A129" s="372" t="s">
        <v>636</v>
      </c>
      <c r="B129" s="372" t="s">
        <v>600</v>
      </c>
      <c r="C129" s="145">
        <v>562913</v>
      </c>
      <c r="D129" s="160" t="s">
        <v>436</v>
      </c>
      <c r="E129" s="160"/>
      <c r="F129" s="160"/>
      <c r="G129" s="160"/>
      <c r="H129" s="160"/>
      <c r="I129" s="159"/>
      <c r="J129" s="160"/>
      <c r="K129" s="160"/>
      <c r="L129" s="160"/>
      <c r="M129" s="160"/>
      <c r="N129" s="161">
        <f t="shared" si="4"/>
        <v>0</v>
      </c>
    </row>
    <row r="130" spans="1:14" ht="26.25" hidden="1">
      <c r="A130" s="372" t="s">
        <v>637</v>
      </c>
      <c r="B130" s="372" t="s">
        <v>601</v>
      </c>
      <c r="C130" s="145">
        <v>889924</v>
      </c>
      <c r="D130" s="160" t="s">
        <v>273</v>
      </c>
      <c r="E130" s="160"/>
      <c r="F130" s="160"/>
      <c r="G130" s="160"/>
      <c r="H130" s="160"/>
      <c r="I130" s="159"/>
      <c r="J130" s="160">
        <v>233</v>
      </c>
      <c r="K130" s="160"/>
      <c r="L130" s="160"/>
      <c r="M130" s="160"/>
      <c r="N130" s="161">
        <f t="shared" si="4"/>
        <v>233</v>
      </c>
    </row>
    <row r="131" spans="1:14" ht="26.25" hidden="1">
      <c r="A131" s="372" t="s">
        <v>638</v>
      </c>
      <c r="B131" s="372" t="s">
        <v>616</v>
      </c>
      <c r="C131" s="145">
        <v>873011</v>
      </c>
      <c r="D131" s="160" t="s">
        <v>274</v>
      </c>
      <c r="E131" s="160"/>
      <c r="F131" s="160"/>
      <c r="G131" s="160"/>
      <c r="H131" s="160">
        <v>4906</v>
      </c>
      <c r="I131" s="159">
        <v>1271</v>
      </c>
      <c r="J131" s="160">
        <v>3916</v>
      </c>
      <c r="K131" s="160"/>
      <c r="L131" s="160"/>
      <c r="M131" s="160"/>
      <c r="N131" s="161">
        <f t="shared" si="4"/>
        <v>10093</v>
      </c>
    </row>
    <row r="132" spans="1:14" ht="26.25" hidden="1">
      <c r="A132" s="372" t="s">
        <v>639</v>
      </c>
      <c r="B132" s="372" t="s">
        <v>617</v>
      </c>
      <c r="C132" s="145">
        <v>881011</v>
      </c>
      <c r="D132" s="160" t="s">
        <v>275</v>
      </c>
      <c r="E132" s="160"/>
      <c r="F132" s="160"/>
      <c r="G132" s="160"/>
      <c r="H132" s="160">
        <v>1136</v>
      </c>
      <c r="I132" s="159">
        <v>291</v>
      </c>
      <c r="J132" s="160">
        <v>2571</v>
      </c>
      <c r="K132" s="160"/>
      <c r="L132" s="160"/>
      <c r="M132" s="160"/>
      <c r="N132" s="161">
        <f t="shared" si="4"/>
        <v>3998</v>
      </c>
    </row>
    <row r="133" spans="1:14" ht="26.25" hidden="1">
      <c r="A133" s="372" t="s">
        <v>640</v>
      </c>
      <c r="B133" s="372" t="s">
        <v>618</v>
      </c>
      <c r="C133" s="145">
        <v>889921</v>
      </c>
      <c r="D133" s="160" t="s">
        <v>451</v>
      </c>
      <c r="E133" s="160"/>
      <c r="F133" s="160"/>
      <c r="G133" s="160"/>
      <c r="H133" s="160">
        <v>908</v>
      </c>
      <c r="I133" s="159">
        <v>245</v>
      </c>
      <c r="J133" s="160">
        <v>3566</v>
      </c>
      <c r="K133" s="160"/>
      <c r="L133" s="160"/>
      <c r="M133" s="160"/>
      <c r="N133" s="161">
        <f t="shared" si="4"/>
        <v>4719</v>
      </c>
    </row>
    <row r="134" spans="1:14" ht="26.25" hidden="1">
      <c r="A134" s="372" t="s">
        <v>641</v>
      </c>
      <c r="B134" s="372" t="s">
        <v>616</v>
      </c>
      <c r="C134" s="145">
        <v>873013</v>
      </c>
      <c r="D134" s="160" t="s">
        <v>544</v>
      </c>
      <c r="E134" s="160"/>
      <c r="F134" s="160"/>
      <c r="G134" s="160"/>
      <c r="H134" s="160">
        <v>2520</v>
      </c>
      <c r="I134" s="159">
        <v>632</v>
      </c>
      <c r="J134" s="160">
        <v>1809</v>
      </c>
      <c r="K134" s="160"/>
      <c r="L134" s="160"/>
      <c r="M134" s="160"/>
      <c r="N134" s="161">
        <f t="shared" si="4"/>
        <v>4961</v>
      </c>
    </row>
    <row r="135" spans="1:14" ht="26.25" hidden="1">
      <c r="A135" s="372" t="s">
        <v>642</v>
      </c>
      <c r="B135" s="372" t="s">
        <v>602</v>
      </c>
      <c r="C135" s="145">
        <v>999000</v>
      </c>
      <c r="D135" s="160" t="s">
        <v>521</v>
      </c>
      <c r="E135" s="160"/>
      <c r="F135" s="160"/>
      <c r="G135" s="160"/>
      <c r="H135" s="160"/>
      <c r="I135" s="159"/>
      <c r="J135" s="160">
        <v>441</v>
      </c>
      <c r="K135" s="160"/>
      <c r="L135" s="160"/>
      <c r="M135" s="160"/>
      <c r="N135" s="161">
        <f t="shared" si="4"/>
        <v>441</v>
      </c>
    </row>
    <row r="136" spans="1:14" ht="26.25" hidden="1">
      <c r="A136" s="372" t="s">
        <v>643</v>
      </c>
      <c r="B136" s="372" t="s">
        <v>603</v>
      </c>
      <c r="C136" s="145">
        <v>999000</v>
      </c>
      <c r="D136" s="160" t="s">
        <v>522</v>
      </c>
      <c r="E136" s="160">
        <v>43612</v>
      </c>
      <c r="F136" s="160"/>
      <c r="G136" s="160">
        <v>2465</v>
      </c>
      <c r="H136" s="160"/>
      <c r="I136" s="159"/>
      <c r="J136" s="160">
        <v>525</v>
      </c>
      <c r="K136" s="160"/>
      <c r="L136" s="160"/>
      <c r="M136" s="160"/>
      <c r="N136" s="161">
        <f t="shared" si="4"/>
        <v>46602</v>
      </c>
    </row>
    <row r="137" spans="1:14" ht="26.25" hidden="1">
      <c r="A137" s="372" t="s">
        <v>644</v>
      </c>
      <c r="B137" s="372" t="s">
        <v>614</v>
      </c>
      <c r="C137" s="145">
        <v>999000</v>
      </c>
      <c r="D137" s="160" t="s">
        <v>300</v>
      </c>
      <c r="E137" s="160"/>
      <c r="F137" s="160"/>
      <c r="G137" s="160"/>
      <c r="H137" s="160"/>
      <c r="I137" s="159"/>
      <c r="J137" s="160"/>
      <c r="K137" s="160">
        <v>30</v>
      </c>
      <c r="L137" s="160"/>
      <c r="M137" s="160"/>
      <c r="N137" s="161">
        <v>30</v>
      </c>
    </row>
    <row r="138" spans="1:14" ht="26.25" hidden="1">
      <c r="A138" s="372" t="s">
        <v>645</v>
      </c>
      <c r="B138" s="372" t="s">
        <v>651</v>
      </c>
      <c r="C138" s="145">
        <v>999000</v>
      </c>
      <c r="D138" s="160" t="s">
        <v>652</v>
      </c>
      <c r="E138" s="160"/>
      <c r="F138" s="160"/>
      <c r="G138" s="160"/>
      <c r="H138" s="160"/>
      <c r="I138" s="159"/>
      <c r="J138" s="160">
        <v>341</v>
      </c>
      <c r="K138" s="160"/>
      <c r="L138" s="160"/>
      <c r="M138" s="160">
        <v>44183</v>
      </c>
      <c r="N138" s="161">
        <v>44524</v>
      </c>
    </row>
    <row r="139" spans="1:14" ht="25.5" hidden="1">
      <c r="A139" s="134" t="s">
        <v>188</v>
      </c>
      <c r="B139" s="134"/>
      <c r="C139" s="134"/>
      <c r="D139" s="162"/>
      <c r="E139" s="161">
        <f>SUM(E102:E136)</f>
        <v>46805</v>
      </c>
      <c r="F139" s="161">
        <f>SUM(F102:F136)</f>
        <v>0</v>
      </c>
      <c r="G139" s="161">
        <f>SUM(G102:G136)</f>
        <v>2465</v>
      </c>
      <c r="H139" s="161">
        <f>SUM(H102:H136)</f>
        <v>104500</v>
      </c>
      <c r="I139" s="161">
        <f>SUM(I102:I136)</f>
        <v>19737</v>
      </c>
      <c r="J139" s="161">
        <v>58629</v>
      </c>
      <c r="K139" s="161">
        <v>16495</v>
      </c>
      <c r="L139" s="161">
        <f>SUM(L102:L136)</f>
        <v>69695</v>
      </c>
      <c r="M139" s="161">
        <v>44183</v>
      </c>
      <c r="N139" s="161">
        <v>362509</v>
      </c>
    </row>
  </sheetData>
  <sheetProtection/>
  <mergeCells count="12">
    <mergeCell ref="A50:N50"/>
    <mergeCell ref="A51:A52"/>
    <mergeCell ref="A97:N97"/>
    <mergeCell ref="A98:N98"/>
    <mergeCell ref="A99:N99"/>
    <mergeCell ref="A100:A101"/>
    <mergeCell ref="A1:N1"/>
    <mergeCell ref="A2:N2"/>
    <mergeCell ref="A3:N3"/>
    <mergeCell ref="A4:A5"/>
    <mergeCell ref="A48:N48"/>
    <mergeCell ref="A49:N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124"/>
  <sheetViews>
    <sheetView view="pageBreakPreview" zoomScale="10" zoomScaleNormal="25" zoomScaleSheetLayoutView="10" zoomScalePageLayoutView="0" workbookViewId="0" topLeftCell="A1">
      <selection activeCell="O24" sqref="O24:T24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8" width="35.375" style="27" customWidth="1"/>
    <col min="9" max="9" width="34.125" style="27" customWidth="1"/>
    <col min="10" max="10" width="30.875" style="27" customWidth="1"/>
    <col min="11" max="11" width="34.875" style="27" customWidth="1"/>
    <col min="12" max="12" width="1.37890625" style="27" customWidth="1"/>
    <col min="13" max="13" width="46.25390625" style="27" hidden="1" customWidth="1"/>
    <col min="14" max="14" width="3.125" style="27" customWidth="1"/>
    <col min="15" max="16" width="35.375" style="13" customWidth="1"/>
    <col min="17" max="20" width="35.375" style="27" customWidth="1"/>
    <col min="21" max="21" width="84.75390625" style="13" bestFit="1" customWidth="1"/>
    <col min="22" max="22" width="126.75390625" style="53" bestFit="1" customWidth="1"/>
    <col min="23" max="23" width="125.125" style="13" bestFit="1" customWidth="1"/>
    <col min="24" max="24" width="103.875" style="13" customWidth="1"/>
    <col min="25" max="25" width="0.74609375" style="13" customWidth="1"/>
    <col min="26" max="16384" width="35.375" style="13" customWidth="1"/>
  </cols>
  <sheetData>
    <row r="1" spans="1:25" ht="15.75">
      <c r="A1" s="403" t="s">
        <v>439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123"/>
      <c r="Y1" s="124"/>
    </row>
    <row r="2" spans="1:25" ht="39.75" customHeight="1">
      <c r="A2" s="405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114"/>
      <c r="Y2" s="125"/>
    </row>
    <row r="3" spans="1:25" ht="90">
      <c r="A3" s="407" t="s">
        <v>679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9"/>
    </row>
    <row r="4" spans="1:25" ht="90">
      <c r="A4" s="410" t="s">
        <v>425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5" ht="45">
      <c r="A5" s="413" t="s">
        <v>97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5"/>
    </row>
    <row r="6" spans="1:25" ht="99.75" customHeight="1">
      <c r="A6" s="121"/>
      <c r="B6" s="115"/>
      <c r="C6" s="122"/>
      <c r="D6" s="506">
        <v>2012</v>
      </c>
      <c r="E6" s="507"/>
      <c r="F6" s="416">
        <v>2013</v>
      </c>
      <c r="G6" s="416"/>
      <c r="H6" s="416">
        <v>2014</v>
      </c>
      <c r="I6" s="416"/>
      <c r="J6" s="416">
        <v>2014</v>
      </c>
      <c r="K6" s="416"/>
      <c r="L6" s="416">
        <v>2014</v>
      </c>
      <c r="M6" s="416"/>
      <c r="N6" s="102"/>
      <c r="O6" s="121"/>
      <c r="P6" s="115"/>
      <c r="Q6" s="115"/>
      <c r="R6" s="115"/>
      <c r="S6" s="115"/>
      <c r="T6" s="122"/>
      <c r="U6" s="434" t="s">
        <v>533</v>
      </c>
      <c r="V6" s="417" t="s">
        <v>534</v>
      </c>
      <c r="W6" s="399" t="s">
        <v>583</v>
      </c>
      <c r="X6" s="400"/>
      <c r="Y6" s="505"/>
    </row>
    <row r="7" spans="1:25" ht="85.5" customHeight="1">
      <c r="A7" s="116"/>
      <c r="B7" s="117"/>
      <c r="C7" s="118"/>
      <c r="D7" s="421" t="s">
        <v>184</v>
      </c>
      <c r="E7" s="421" t="s">
        <v>129</v>
      </c>
      <c r="F7" s="421" t="s">
        <v>151</v>
      </c>
      <c r="G7" s="421" t="s">
        <v>130</v>
      </c>
      <c r="H7" s="422" t="s">
        <v>149</v>
      </c>
      <c r="I7" s="422"/>
      <c r="J7" s="423" t="s">
        <v>150</v>
      </c>
      <c r="K7" s="423" t="s">
        <v>131</v>
      </c>
      <c r="L7" s="421" t="s">
        <v>578</v>
      </c>
      <c r="M7" s="421" t="s">
        <v>131</v>
      </c>
      <c r="N7" s="104"/>
      <c r="O7" s="116"/>
      <c r="P7" s="117"/>
      <c r="Q7" s="117"/>
      <c r="R7" s="117"/>
      <c r="S7" s="117"/>
      <c r="T7" s="118"/>
      <c r="U7" s="435"/>
      <c r="V7" s="418"/>
      <c r="W7" s="401"/>
      <c r="X7" s="402"/>
      <c r="Y7" s="434"/>
    </row>
    <row r="8" spans="1:25" ht="85.5" customHeight="1">
      <c r="A8" s="424" t="s">
        <v>178</v>
      </c>
      <c r="B8" s="425" t="s">
        <v>249</v>
      </c>
      <c r="C8" s="425"/>
      <c r="D8" s="30" t="s">
        <v>281</v>
      </c>
      <c r="E8" s="30" t="s">
        <v>250</v>
      </c>
      <c r="F8" s="30" t="s">
        <v>252</v>
      </c>
      <c r="G8" s="30" t="s">
        <v>253</v>
      </c>
      <c r="H8" s="110" t="s">
        <v>254</v>
      </c>
      <c r="I8" s="110" t="s">
        <v>255</v>
      </c>
      <c r="J8" s="61" t="s">
        <v>256</v>
      </c>
      <c r="K8" s="61" t="s">
        <v>257</v>
      </c>
      <c r="L8" s="30" t="s">
        <v>258</v>
      </c>
      <c r="M8" s="30" t="s">
        <v>259</v>
      </c>
      <c r="N8" s="98"/>
      <c r="O8" s="426" t="s">
        <v>282</v>
      </c>
      <c r="P8" s="427" t="s">
        <v>285</v>
      </c>
      <c r="Q8" s="428"/>
      <c r="R8" s="428"/>
      <c r="S8" s="428"/>
      <c r="T8" s="429"/>
      <c r="U8" s="100" t="s">
        <v>286</v>
      </c>
      <c r="V8" s="100" t="s">
        <v>287</v>
      </c>
      <c r="W8" s="102" t="s">
        <v>288</v>
      </c>
      <c r="X8" s="102" t="s">
        <v>289</v>
      </c>
      <c r="Y8" s="102" t="s">
        <v>607</v>
      </c>
    </row>
    <row r="9" spans="1:25" s="15" customFormat="1" ht="174" customHeight="1">
      <c r="A9" s="424"/>
      <c r="B9" s="430" t="s">
        <v>284</v>
      </c>
      <c r="C9" s="430"/>
      <c r="D9" s="419" t="s">
        <v>127</v>
      </c>
      <c r="E9" s="439" t="s">
        <v>128</v>
      </c>
      <c r="F9" s="419" t="s">
        <v>127</v>
      </c>
      <c r="G9" s="419" t="s">
        <v>128</v>
      </c>
      <c r="H9" s="420" t="s">
        <v>127</v>
      </c>
      <c r="I9" s="420" t="s">
        <v>128</v>
      </c>
      <c r="J9" s="420" t="s">
        <v>127</v>
      </c>
      <c r="K9" s="420" t="s">
        <v>128</v>
      </c>
      <c r="L9" s="420" t="s">
        <v>127</v>
      </c>
      <c r="M9" s="420" t="s">
        <v>128</v>
      </c>
      <c r="N9" s="101"/>
      <c r="O9" s="425"/>
      <c r="P9" s="430" t="s">
        <v>290</v>
      </c>
      <c r="Q9" s="430"/>
      <c r="R9" s="430"/>
      <c r="S9" s="430"/>
      <c r="T9" s="430"/>
      <c r="U9" s="397" t="s">
        <v>153</v>
      </c>
      <c r="V9" s="397" t="s">
        <v>151</v>
      </c>
      <c r="W9" s="397" t="s">
        <v>95</v>
      </c>
      <c r="X9" s="30" t="s">
        <v>564</v>
      </c>
      <c r="Y9" s="30" t="s">
        <v>565</v>
      </c>
    </row>
    <row r="10" spans="1:25" s="15" customFormat="1" ht="25.5" customHeight="1">
      <c r="A10" s="424"/>
      <c r="B10" s="430"/>
      <c r="C10" s="430"/>
      <c r="D10" s="419"/>
      <c r="E10" s="440"/>
      <c r="F10" s="419"/>
      <c r="G10" s="419"/>
      <c r="H10" s="420"/>
      <c r="I10" s="420"/>
      <c r="J10" s="420"/>
      <c r="K10" s="420"/>
      <c r="L10" s="420"/>
      <c r="M10" s="420"/>
      <c r="N10" s="101"/>
      <c r="O10" s="425"/>
      <c r="P10" s="430"/>
      <c r="Q10" s="430"/>
      <c r="R10" s="430"/>
      <c r="S10" s="430"/>
      <c r="T10" s="430"/>
      <c r="U10" s="398"/>
      <c r="V10" s="398"/>
      <c r="W10" s="398"/>
      <c r="X10" s="14"/>
      <c r="Y10" s="14"/>
    </row>
    <row r="11" spans="1:25" s="18" customFormat="1" ht="113.25" customHeight="1">
      <c r="A11" s="31" t="s">
        <v>54</v>
      </c>
      <c r="B11" s="431" t="s">
        <v>339</v>
      </c>
      <c r="C11" s="432"/>
      <c r="D11" s="32">
        <v>33011</v>
      </c>
      <c r="E11" s="32"/>
      <c r="F11" s="32">
        <v>23762</v>
      </c>
      <c r="G11" s="32"/>
      <c r="H11" s="32">
        <v>23438</v>
      </c>
      <c r="I11" s="32"/>
      <c r="J11" s="17">
        <v>23438</v>
      </c>
      <c r="K11" s="17"/>
      <c r="L11" s="17">
        <v>12028</v>
      </c>
      <c r="M11" s="17"/>
      <c r="N11" s="17"/>
      <c r="O11" s="31" t="s">
        <v>54</v>
      </c>
      <c r="P11" s="433" t="s">
        <v>134</v>
      </c>
      <c r="Q11" s="433"/>
      <c r="R11" s="433"/>
      <c r="S11" s="433"/>
      <c r="T11" s="433"/>
      <c r="U11" s="32">
        <v>23015</v>
      </c>
      <c r="V11" s="32">
        <v>15817</v>
      </c>
      <c r="W11" s="32">
        <v>66745</v>
      </c>
      <c r="X11" s="32">
        <v>130346</v>
      </c>
      <c r="Y11" s="32">
        <v>67877</v>
      </c>
    </row>
    <row r="12" spans="1:25" s="18" customFormat="1" ht="109.5" customHeight="1">
      <c r="A12" s="31" t="s">
        <v>73</v>
      </c>
      <c r="B12" s="431" t="s">
        <v>340</v>
      </c>
      <c r="C12" s="432" t="s">
        <v>340</v>
      </c>
      <c r="D12" s="32">
        <v>25322</v>
      </c>
      <c r="E12" s="32"/>
      <c r="F12" s="32">
        <v>18233</v>
      </c>
      <c r="G12" s="32"/>
      <c r="H12" s="32">
        <v>20380</v>
      </c>
      <c r="I12" s="32"/>
      <c r="J12" s="16">
        <v>25917</v>
      </c>
      <c r="K12" s="16"/>
      <c r="L12" s="16">
        <v>13433</v>
      </c>
      <c r="M12" s="16"/>
      <c r="N12" s="16"/>
      <c r="O12" s="31" t="s">
        <v>73</v>
      </c>
      <c r="P12" s="436" t="s">
        <v>338</v>
      </c>
      <c r="Q12" s="437"/>
      <c r="R12" s="437"/>
      <c r="S12" s="437"/>
      <c r="T12" s="438"/>
      <c r="U12" s="32">
        <v>5202</v>
      </c>
      <c r="V12" s="32">
        <v>4271</v>
      </c>
      <c r="W12" s="32">
        <v>11356</v>
      </c>
      <c r="X12" s="33">
        <v>19858</v>
      </c>
      <c r="Y12" s="33">
        <v>10219</v>
      </c>
    </row>
    <row r="13" spans="1:26" s="18" customFormat="1" ht="97.5" customHeight="1">
      <c r="A13" s="31" t="s">
        <v>96</v>
      </c>
      <c r="B13" s="431" t="s">
        <v>135</v>
      </c>
      <c r="C13" s="432" t="s">
        <v>135</v>
      </c>
      <c r="D13" s="32">
        <v>193757</v>
      </c>
      <c r="E13" s="32">
        <v>5000</v>
      </c>
      <c r="F13" s="32">
        <v>172206</v>
      </c>
      <c r="G13" s="32"/>
      <c r="H13" s="32">
        <v>177515</v>
      </c>
      <c r="I13" s="32"/>
      <c r="J13" s="16">
        <v>175107</v>
      </c>
      <c r="K13" s="16">
        <v>9935</v>
      </c>
      <c r="L13" s="16">
        <v>94401</v>
      </c>
      <c r="M13" s="16">
        <v>9935</v>
      </c>
      <c r="N13" s="16"/>
      <c r="O13" s="31" t="s">
        <v>96</v>
      </c>
      <c r="P13" s="433" t="s">
        <v>136</v>
      </c>
      <c r="Q13" s="433"/>
      <c r="R13" s="433"/>
      <c r="S13" s="433"/>
      <c r="T13" s="433"/>
      <c r="U13" s="32">
        <v>46334</v>
      </c>
      <c r="V13" s="32">
        <v>50758</v>
      </c>
      <c r="W13" s="32">
        <v>63004</v>
      </c>
      <c r="X13" s="33">
        <v>75764</v>
      </c>
      <c r="Y13" s="33">
        <v>39204</v>
      </c>
      <c r="Z13" s="19"/>
    </row>
    <row r="14" spans="1:25" s="18" customFormat="1" ht="111.75" customHeight="1">
      <c r="A14" s="31" t="s">
        <v>85</v>
      </c>
      <c r="B14" s="431" t="s">
        <v>342</v>
      </c>
      <c r="C14" s="432" t="s">
        <v>342</v>
      </c>
      <c r="D14" s="32"/>
      <c r="E14" s="32"/>
      <c r="F14" s="32"/>
      <c r="G14" s="32"/>
      <c r="H14" s="32"/>
      <c r="I14" s="32"/>
      <c r="J14" s="17"/>
      <c r="K14" s="17">
        <v>150</v>
      </c>
      <c r="L14" s="17"/>
      <c r="M14" s="17">
        <v>119</v>
      </c>
      <c r="N14" s="17"/>
      <c r="O14" s="31" t="s">
        <v>85</v>
      </c>
      <c r="P14" s="433" t="s">
        <v>337</v>
      </c>
      <c r="Q14" s="433"/>
      <c r="R14" s="433"/>
      <c r="S14" s="433"/>
      <c r="T14" s="433"/>
      <c r="U14" s="32">
        <v>3224</v>
      </c>
      <c r="V14" s="32">
        <v>1515</v>
      </c>
      <c r="W14" s="32">
        <v>2880</v>
      </c>
      <c r="X14" s="33">
        <v>5722</v>
      </c>
      <c r="Y14" s="33">
        <v>4911</v>
      </c>
    </row>
    <row r="15" spans="1:25" s="18" customFormat="1" ht="99.75" customHeight="1">
      <c r="A15" s="31" t="s">
        <v>88</v>
      </c>
      <c r="B15" s="431" t="s">
        <v>344</v>
      </c>
      <c r="C15" s="432" t="s">
        <v>344</v>
      </c>
      <c r="D15" s="32"/>
      <c r="E15" s="32">
        <v>26135</v>
      </c>
      <c r="F15" s="32"/>
      <c r="G15" s="32">
        <v>238533</v>
      </c>
      <c r="H15" s="32"/>
      <c r="I15" s="32">
        <v>286630</v>
      </c>
      <c r="J15" s="17"/>
      <c r="K15" s="17">
        <v>304452</v>
      </c>
      <c r="L15" s="17"/>
      <c r="M15" s="17">
        <v>20065</v>
      </c>
      <c r="N15" s="17"/>
      <c r="O15" s="31" t="s">
        <v>88</v>
      </c>
      <c r="P15" s="433" t="s">
        <v>155</v>
      </c>
      <c r="Q15" s="433"/>
      <c r="R15" s="433"/>
      <c r="S15" s="433"/>
      <c r="T15" s="433"/>
      <c r="U15" s="32">
        <v>44683</v>
      </c>
      <c r="V15" s="32">
        <v>2375</v>
      </c>
      <c r="W15" s="32">
        <v>147503</v>
      </c>
      <c r="X15" s="33">
        <v>152198</v>
      </c>
      <c r="Y15" s="33">
        <v>69695</v>
      </c>
    </row>
    <row r="16" spans="1:25" s="18" customFormat="1" ht="94.5" customHeight="1">
      <c r="A16" s="31" t="s">
        <v>90</v>
      </c>
      <c r="B16" s="431" t="s">
        <v>346</v>
      </c>
      <c r="C16" s="432" t="s">
        <v>346</v>
      </c>
      <c r="D16" s="32">
        <v>7432</v>
      </c>
      <c r="E16" s="32"/>
      <c r="F16" s="32">
        <v>591</v>
      </c>
      <c r="G16" s="32"/>
      <c r="H16" s="32">
        <v>43128</v>
      </c>
      <c r="I16" s="32"/>
      <c r="J16" s="16">
        <v>115230</v>
      </c>
      <c r="K16" s="16">
        <v>2176</v>
      </c>
      <c r="L16" s="16">
        <v>68410</v>
      </c>
      <c r="M16" s="16">
        <v>2176</v>
      </c>
      <c r="N16" s="16"/>
      <c r="O16" s="31" t="s">
        <v>87</v>
      </c>
      <c r="P16" s="433" t="s">
        <v>156</v>
      </c>
      <c r="Q16" s="433"/>
      <c r="R16" s="433"/>
      <c r="S16" s="433"/>
      <c r="T16" s="433"/>
      <c r="U16" s="32"/>
      <c r="V16" s="32"/>
      <c r="W16" s="32">
        <v>33585</v>
      </c>
      <c r="X16" s="36">
        <v>22793</v>
      </c>
      <c r="Y16" s="36">
        <v>1465</v>
      </c>
    </row>
    <row r="17" spans="1:25" s="18" customFormat="1" ht="93" customHeight="1">
      <c r="A17" s="31" t="s">
        <v>89</v>
      </c>
      <c r="B17" s="431" t="s">
        <v>345</v>
      </c>
      <c r="C17" s="432" t="s">
        <v>345</v>
      </c>
      <c r="D17" s="32">
        <v>0</v>
      </c>
      <c r="E17" s="32">
        <v>6000</v>
      </c>
      <c r="F17" s="32"/>
      <c r="G17" s="32"/>
      <c r="H17" s="32"/>
      <c r="I17" s="32"/>
      <c r="J17" s="16"/>
      <c r="K17" s="16"/>
      <c r="L17" s="16"/>
      <c r="M17" s="16"/>
      <c r="N17" s="16"/>
      <c r="O17" s="31" t="s">
        <v>89</v>
      </c>
      <c r="P17" s="433" t="s">
        <v>137</v>
      </c>
      <c r="Q17" s="433"/>
      <c r="R17" s="433"/>
      <c r="S17" s="433"/>
      <c r="T17" s="433"/>
      <c r="U17" s="32">
        <v>15537</v>
      </c>
      <c r="V17" s="32">
        <v>249003</v>
      </c>
      <c r="W17" s="32">
        <v>312894</v>
      </c>
      <c r="X17" s="36">
        <v>336067</v>
      </c>
      <c r="Y17" s="36">
        <v>46805</v>
      </c>
    </row>
    <row r="18" spans="1:27" s="18" customFormat="1" ht="96" customHeight="1">
      <c r="A18" s="31" t="s">
        <v>138</v>
      </c>
      <c r="B18" s="431" t="s">
        <v>380</v>
      </c>
      <c r="C18" s="432" t="s">
        <v>380</v>
      </c>
      <c r="D18" s="32"/>
      <c r="E18" s="32"/>
      <c r="F18" s="32"/>
      <c r="G18" s="32"/>
      <c r="H18" s="32"/>
      <c r="I18" s="32"/>
      <c r="J18" s="16">
        <v>1262</v>
      </c>
      <c r="K18" s="16"/>
      <c r="L18" s="16">
        <v>318</v>
      </c>
      <c r="M18" s="16"/>
      <c r="N18" s="16"/>
      <c r="O18" s="31" t="s">
        <v>91</v>
      </c>
      <c r="P18" s="433" t="s">
        <v>139</v>
      </c>
      <c r="Q18" s="433"/>
      <c r="R18" s="433"/>
      <c r="S18" s="433"/>
      <c r="T18" s="433"/>
      <c r="U18" s="32">
        <v>101</v>
      </c>
      <c r="V18" s="32"/>
      <c r="W18" s="32"/>
      <c r="X18" s="32">
        <v>1795</v>
      </c>
      <c r="Y18" s="32"/>
      <c r="Z18" s="58"/>
      <c r="AA18" s="20"/>
    </row>
    <row r="19" spans="1:25" s="18" customFormat="1" ht="61.5">
      <c r="A19" s="31" t="s">
        <v>347</v>
      </c>
      <c r="B19" s="431" t="s">
        <v>348</v>
      </c>
      <c r="C19" s="432" t="s">
        <v>348</v>
      </c>
      <c r="D19" s="55"/>
      <c r="E19" s="55">
        <v>7605</v>
      </c>
      <c r="F19" s="34">
        <v>17101</v>
      </c>
      <c r="G19" s="34">
        <v>10470</v>
      </c>
      <c r="H19" s="34">
        <v>27027</v>
      </c>
      <c r="I19" s="34">
        <v>104032</v>
      </c>
      <c r="J19" s="21">
        <v>27027</v>
      </c>
      <c r="K19" s="21">
        <v>104032</v>
      </c>
      <c r="L19" s="21">
        <v>27027</v>
      </c>
      <c r="M19" s="21"/>
      <c r="N19" s="21"/>
      <c r="O19" s="441" t="s">
        <v>140</v>
      </c>
      <c r="P19" s="442"/>
      <c r="Q19" s="442"/>
      <c r="R19" s="442"/>
      <c r="S19" s="442"/>
      <c r="T19" s="442"/>
      <c r="U19" s="32"/>
      <c r="V19" s="32"/>
      <c r="W19" s="32"/>
      <c r="X19" s="37"/>
      <c r="Y19" s="37"/>
    </row>
    <row r="20" spans="1:25" s="18" customFormat="1" ht="61.5">
      <c r="A20" s="31" t="s">
        <v>349</v>
      </c>
      <c r="B20" s="431" t="s">
        <v>350</v>
      </c>
      <c r="C20" s="432" t="s">
        <v>350</v>
      </c>
      <c r="D20" s="55">
        <v>62497</v>
      </c>
      <c r="E20" s="55"/>
      <c r="F20" s="34"/>
      <c r="G20" s="34"/>
      <c r="H20" s="34"/>
      <c r="I20" s="34"/>
      <c r="J20" s="21"/>
      <c r="K20" s="21"/>
      <c r="L20" s="21"/>
      <c r="M20" s="21"/>
      <c r="N20" s="21"/>
      <c r="O20" s="441" t="s">
        <v>141</v>
      </c>
      <c r="P20" s="442"/>
      <c r="Q20" s="442"/>
      <c r="R20" s="442"/>
      <c r="S20" s="442"/>
      <c r="T20" s="442"/>
      <c r="U20" s="32"/>
      <c r="V20" s="32"/>
      <c r="W20" s="32"/>
      <c r="X20" s="37"/>
      <c r="Y20" s="37"/>
    </row>
    <row r="21" spans="1:25" s="18" customFormat="1" ht="61.5">
      <c r="A21" s="31"/>
      <c r="B21" s="46"/>
      <c r="C21" s="46"/>
      <c r="D21" s="55"/>
      <c r="E21" s="55"/>
      <c r="F21" s="34"/>
      <c r="G21" s="34"/>
      <c r="H21" s="34"/>
      <c r="I21" s="34"/>
      <c r="J21" s="21"/>
      <c r="K21" s="21"/>
      <c r="L21" s="21"/>
      <c r="M21" s="21"/>
      <c r="N21" s="99"/>
      <c r="O21" s="443" t="s">
        <v>335</v>
      </c>
      <c r="P21" s="444"/>
      <c r="Q21" s="444"/>
      <c r="R21" s="444"/>
      <c r="S21" s="444"/>
      <c r="T21" s="445"/>
      <c r="U21" s="32"/>
      <c r="V21" s="32"/>
      <c r="W21" s="32"/>
      <c r="X21" s="37"/>
      <c r="Y21" s="37"/>
    </row>
    <row r="22" spans="1:25" s="18" customFormat="1" ht="61.5">
      <c r="A22" s="31"/>
      <c r="B22" s="46"/>
      <c r="C22" s="46"/>
      <c r="D22" s="55"/>
      <c r="E22" s="55"/>
      <c r="F22" s="34"/>
      <c r="G22" s="34"/>
      <c r="H22" s="34"/>
      <c r="I22" s="34"/>
      <c r="J22" s="21"/>
      <c r="K22" s="21"/>
      <c r="L22" s="21"/>
      <c r="M22" s="21"/>
      <c r="N22" s="99"/>
      <c r="O22" s="443" t="s">
        <v>160</v>
      </c>
      <c r="P22" s="446"/>
      <c r="Q22" s="446"/>
      <c r="R22" s="446"/>
      <c r="S22" s="446"/>
      <c r="T22" s="447"/>
      <c r="U22" s="32"/>
      <c r="V22" s="32"/>
      <c r="W22" s="32"/>
      <c r="X22" s="37"/>
      <c r="Y22" s="37"/>
    </row>
    <row r="23" spans="1:25" s="18" customFormat="1" ht="61.5">
      <c r="A23" s="31"/>
      <c r="B23" s="46"/>
      <c r="C23" s="46"/>
      <c r="D23" s="55"/>
      <c r="E23" s="55"/>
      <c r="F23" s="34"/>
      <c r="G23" s="34"/>
      <c r="H23" s="34"/>
      <c r="I23" s="34"/>
      <c r="J23" s="21"/>
      <c r="K23" s="21"/>
      <c r="L23" s="21"/>
      <c r="M23" s="21"/>
      <c r="N23" s="99"/>
      <c r="O23" s="443" t="s">
        <v>334</v>
      </c>
      <c r="P23" s="446"/>
      <c r="Q23" s="446"/>
      <c r="R23" s="446"/>
      <c r="S23" s="446"/>
      <c r="T23" s="447"/>
      <c r="U23" s="32"/>
      <c r="V23" s="32"/>
      <c r="W23" s="32">
        <v>44183</v>
      </c>
      <c r="X23" s="37">
        <v>44183</v>
      </c>
      <c r="Y23" s="37">
        <v>44183</v>
      </c>
    </row>
    <row r="24" spans="1:25" s="18" customFormat="1" ht="61.5">
      <c r="A24" s="31"/>
      <c r="B24" s="22"/>
      <c r="C24" s="22"/>
      <c r="D24" s="55"/>
      <c r="E24" s="55"/>
      <c r="F24" s="34"/>
      <c r="G24" s="34"/>
      <c r="H24" s="34"/>
      <c r="I24" s="34"/>
      <c r="J24" s="21"/>
      <c r="K24" s="21"/>
      <c r="L24" s="21"/>
      <c r="M24" s="21"/>
      <c r="N24" s="21"/>
      <c r="O24" s="443" t="s">
        <v>277</v>
      </c>
      <c r="P24" s="446"/>
      <c r="Q24" s="446"/>
      <c r="R24" s="446"/>
      <c r="S24" s="446"/>
      <c r="T24" s="447"/>
      <c r="U24" s="54">
        <v>62497</v>
      </c>
      <c r="V24" s="37"/>
      <c r="W24" s="37"/>
      <c r="X24" s="38"/>
      <c r="Y24" s="37"/>
    </row>
    <row r="25" spans="1:26" s="24" customFormat="1" ht="120.75" customHeight="1">
      <c r="A25" s="448" t="s">
        <v>157</v>
      </c>
      <c r="B25" s="449"/>
      <c r="C25" s="450"/>
      <c r="D25" s="35">
        <v>322019</v>
      </c>
      <c r="E25" s="35">
        <v>44740</v>
      </c>
      <c r="F25" s="35">
        <v>231893</v>
      </c>
      <c r="G25" s="35">
        <v>249003</v>
      </c>
      <c r="H25" s="35">
        <f>SUM(H11:H24)</f>
        <v>291488</v>
      </c>
      <c r="I25" s="35">
        <f>SUM(I12:I24)</f>
        <v>390662</v>
      </c>
      <c r="J25" s="23">
        <v>367981</v>
      </c>
      <c r="K25" s="23">
        <v>420745</v>
      </c>
      <c r="L25" s="23">
        <v>188590</v>
      </c>
      <c r="M25" s="23">
        <v>32295</v>
      </c>
      <c r="N25" s="23"/>
      <c r="O25" s="451" t="s">
        <v>143</v>
      </c>
      <c r="P25" s="451"/>
      <c r="Q25" s="451"/>
      <c r="R25" s="451"/>
      <c r="S25" s="451"/>
      <c r="T25" s="451"/>
      <c r="U25" s="347">
        <v>200773</v>
      </c>
      <c r="V25" s="452">
        <v>323739</v>
      </c>
      <c r="W25" s="452">
        <f>SUM(W11:W23)</f>
        <v>682150</v>
      </c>
      <c r="X25" s="452">
        <v>788726</v>
      </c>
      <c r="Y25" s="452">
        <v>285359</v>
      </c>
      <c r="Z25" s="345"/>
    </row>
    <row r="26" spans="1:27" ht="137.25" customHeight="1">
      <c r="A26" s="453" t="s">
        <v>154</v>
      </c>
      <c r="B26" s="453"/>
      <c r="C26" s="453"/>
      <c r="D26" s="347">
        <v>366759</v>
      </c>
      <c r="E26" s="347"/>
      <c r="F26" s="452">
        <v>480896</v>
      </c>
      <c r="G26" s="452"/>
      <c r="H26" s="452">
        <f>H25+I25</f>
        <v>682150</v>
      </c>
      <c r="I26" s="452"/>
      <c r="J26" s="454">
        <v>788726</v>
      </c>
      <c r="K26" s="454"/>
      <c r="L26" s="454">
        <v>220885</v>
      </c>
      <c r="M26" s="454"/>
      <c r="N26" s="62"/>
      <c r="O26" s="451"/>
      <c r="P26" s="451"/>
      <c r="Q26" s="451"/>
      <c r="R26" s="451"/>
      <c r="S26" s="451"/>
      <c r="T26" s="451"/>
      <c r="U26" s="347"/>
      <c r="V26" s="452"/>
      <c r="W26" s="452"/>
      <c r="X26" s="452"/>
      <c r="Y26" s="452"/>
      <c r="Z26" s="27"/>
      <c r="AA26" s="25"/>
    </row>
    <row r="27" spans="1:26" s="41" customFormat="1" ht="117.75" customHeight="1">
      <c r="A27" s="455" t="s">
        <v>158</v>
      </c>
      <c r="B27" s="456"/>
      <c r="C27" s="457"/>
      <c r="D27" s="39"/>
      <c r="E27" s="44"/>
      <c r="F27" s="56"/>
      <c r="G27" s="39"/>
      <c r="H27" s="39"/>
      <c r="I27" s="39"/>
      <c r="J27" s="458"/>
      <c r="K27" s="458"/>
      <c r="L27" s="60">
        <v>215617</v>
      </c>
      <c r="M27" s="60">
        <v>80295</v>
      </c>
      <c r="N27" s="60"/>
      <c r="O27" s="459" t="s">
        <v>144</v>
      </c>
      <c r="P27" s="459"/>
      <c r="Q27" s="459"/>
      <c r="R27" s="459"/>
      <c r="S27" s="459"/>
      <c r="T27" s="459"/>
      <c r="U27" s="39">
        <v>185135</v>
      </c>
      <c r="V27" s="39">
        <v>74736</v>
      </c>
      <c r="W27" s="39">
        <v>291488</v>
      </c>
      <c r="X27" s="39">
        <v>383888</v>
      </c>
      <c r="Y27" s="39">
        <v>122211</v>
      </c>
      <c r="Z27" s="40"/>
    </row>
    <row r="28" spans="1:26" s="41" customFormat="1" ht="94.5" customHeight="1">
      <c r="A28" s="460" t="s">
        <v>146</v>
      </c>
      <c r="B28" s="461"/>
      <c r="C28" s="462"/>
      <c r="D28" s="508"/>
      <c r="E28" s="509"/>
      <c r="F28" s="463"/>
      <c r="G28" s="463"/>
      <c r="H28" s="463"/>
      <c r="I28" s="463"/>
      <c r="J28" s="458"/>
      <c r="K28" s="458"/>
      <c r="L28" s="458"/>
      <c r="M28" s="458"/>
      <c r="N28" s="60"/>
      <c r="O28" s="459" t="s">
        <v>145</v>
      </c>
      <c r="P28" s="459"/>
      <c r="Q28" s="459"/>
      <c r="R28" s="459"/>
      <c r="S28" s="459"/>
      <c r="T28" s="459"/>
      <c r="U28" s="39">
        <v>15638</v>
      </c>
      <c r="V28" s="39">
        <v>249003</v>
      </c>
      <c r="W28" s="39">
        <v>390662</v>
      </c>
      <c r="X28" s="39">
        <v>404838</v>
      </c>
      <c r="Y28" s="39">
        <v>163148</v>
      </c>
      <c r="Z28" s="40"/>
    </row>
    <row r="29" spans="1:26" s="41" customFormat="1" ht="123" customHeight="1">
      <c r="A29" s="460"/>
      <c r="B29" s="461"/>
      <c r="C29" s="462"/>
      <c r="D29" s="463"/>
      <c r="E29" s="463"/>
      <c r="F29" s="463"/>
      <c r="G29" s="463"/>
      <c r="H29" s="463"/>
      <c r="I29" s="463"/>
      <c r="J29" s="458"/>
      <c r="K29" s="458"/>
      <c r="L29" s="458"/>
      <c r="M29" s="458"/>
      <c r="N29" s="60"/>
      <c r="O29" s="464"/>
      <c r="P29" s="464"/>
      <c r="Q29" s="464"/>
      <c r="R29" s="464"/>
      <c r="S29" s="464"/>
      <c r="T29" s="464"/>
      <c r="U29" s="42"/>
      <c r="V29" s="42"/>
      <c r="W29" s="42"/>
      <c r="X29" s="42"/>
      <c r="Y29" s="42"/>
      <c r="Z29" s="40"/>
    </row>
    <row r="30" spans="1:26" s="41" customFormat="1" ht="60.75">
      <c r="A30" s="465" t="s">
        <v>142</v>
      </c>
      <c r="B30" s="465"/>
      <c r="C30" s="465"/>
      <c r="D30" s="348">
        <v>136884</v>
      </c>
      <c r="E30" s="348"/>
      <c r="F30" s="463">
        <v>157157</v>
      </c>
      <c r="G30" s="463"/>
      <c r="H30" s="463"/>
      <c r="I30" s="463"/>
      <c r="J30" s="458"/>
      <c r="K30" s="458"/>
      <c r="L30" s="458"/>
      <c r="M30" s="458"/>
      <c r="N30" s="60"/>
      <c r="O30" s="464"/>
      <c r="P30" s="464"/>
      <c r="Q30" s="464"/>
      <c r="R30" s="464"/>
      <c r="S30" s="464"/>
      <c r="T30" s="464"/>
      <c r="U30" s="39"/>
      <c r="V30" s="39"/>
      <c r="W30" s="39"/>
      <c r="X30" s="44"/>
      <c r="Y30" s="45"/>
      <c r="Z30" s="40"/>
    </row>
    <row r="31" spans="1:26" s="41" customFormat="1" ht="60.75">
      <c r="A31" s="465" t="s">
        <v>147</v>
      </c>
      <c r="B31" s="465"/>
      <c r="C31" s="465"/>
      <c r="D31" s="348">
        <v>29102</v>
      </c>
      <c r="E31" s="348"/>
      <c r="F31" s="458"/>
      <c r="G31" s="458"/>
      <c r="H31" s="458"/>
      <c r="I31" s="458"/>
      <c r="J31" s="458"/>
      <c r="K31" s="458"/>
      <c r="L31" s="458"/>
      <c r="M31" s="458"/>
      <c r="N31" s="60"/>
      <c r="O31" s="464"/>
      <c r="P31" s="464"/>
      <c r="Q31" s="464"/>
      <c r="R31" s="464"/>
      <c r="S31" s="464"/>
      <c r="T31" s="464"/>
      <c r="U31" s="52"/>
      <c r="V31" s="39"/>
      <c r="W31" s="39"/>
      <c r="X31" s="463"/>
      <c r="Y31" s="463"/>
      <c r="Z31" s="40"/>
    </row>
    <row r="32" spans="1:26" s="41" customFormat="1" ht="84.75" customHeight="1">
      <c r="A32" s="465" t="s">
        <v>148</v>
      </c>
      <c r="B32" s="465"/>
      <c r="C32" s="465"/>
      <c r="D32" s="348">
        <v>165986</v>
      </c>
      <c r="E32" s="348"/>
      <c r="F32" s="463">
        <v>157157</v>
      </c>
      <c r="G32" s="463"/>
      <c r="H32" s="463"/>
      <c r="I32" s="463"/>
      <c r="J32" s="458"/>
      <c r="K32" s="458"/>
      <c r="L32" s="458"/>
      <c r="M32" s="458"/>
      <c r="N32" s="60"/>
      <c r="O32" s="464"/>
      <c r="P32" s="464"/>
      <c r="Q32" s="464"/>
      <c r="R32" s="464"/>
      <c r="S32" s="464"/>
      <c r="T32" s="464"/>
      <c r="U32" s="39"/>
      <c r="V32" s="39"/>
      <c r="W32" s="39"/>
      <c r="X32" s="44"/>
      <c r="Y32" s="45"/>
      <c r="Z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/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O50" s="13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O51" s="13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O52" s="13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O53" s="13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O54" s="13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O55" s="13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O56" s="13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O57" s="13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O58" s="13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O59" s="13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O60" s="13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O61" s="13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O62" s="13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O63" s="13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O64" s="13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O65" s="13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O66" s="13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O67" s="13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O68" s="13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O69" s="13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O70" s="13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O71" s="13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O72" s="13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O73" s="13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O74" s="13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O75" s="13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O76" s="13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O77" s="13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O78" s="13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O79" s="13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O80" s="13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O81" s="13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O82" s="13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O83" s="13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O84" s="13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O85" s="13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O86" s="13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O87" s="13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O88" s="13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O89" s="13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O90" s="13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O91" s="13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O92" s="13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O93" s="13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O94" s="13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O95" s="13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O96" s="13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O97" s="13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O98" s="13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O99" s="13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O100" s="13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O101" s="13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O102" s="13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O103" s="13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O104" s="13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O105" s="13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O106" s="13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O107" s="13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O108" s="13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O109" s="13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O110" s="13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O111" s="13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O112" s="13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O113" s="13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O114" s="13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O115" s="13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O116" s="13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O117" s="13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O118" s="13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O119" s="13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O120" s="13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O121" s="13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O122" s="13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O123" s="13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O124" s="13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07">
    <mergeCell ref="X31:Y31"/>
    <mergeCell ref="A32:C32"/>
    <mergeCell ref="F32:G32"/>
    <mergeCell ref="H32:I32"/>
    <mergeCell ref="J32:K32"/>
    <mergeCell ref="L32:M32"/>
    <mergeCell ref="O32:T32"/>
    <mergeCell ref="A31:C31"/>
    <mergeCell ref="F31:G31"/>
    <mergeCell ref="H31:I31"/>
    <mergeCell ref="O29:T29"/>
    <mergeCell ref="J31:K31"/>
    <mergeCell ref="L31:M31"/>
    <mergeCell ref="O31:T31"/>
    <mergeCell ref="A30:C30"/>
    <mergeCell ref="F30:G30"/>
    <mergeCell ref="H30:I30"/>
    <mergeCell ref="J30:K30"/>
    <mergeCell ref="L30:M30"/>
    <mergeCell ref="O30:T30"/>
    <mergeCell ref="A29:C29"/>
    <mergeCell ref="D29:E29"/>
    <mergeCell ref="F29:G29"/>
    <mergeCell ref="H29:I29"/>
    <mergeCell ref="J29:K29"/>
    <mergeCell ref="L29:M29"/>
    <mergeCell ref="A27:C27"/>
    <mergeCell ref="J27:K27"/>
    <mergeCell ref="O27:T27"/>
    <mergeCell ref="A28:C28"/>
    <mergeCell ref="D28:E28"/>
    <mergeCell ref="F28:G28"/>
    <mergeCell ref="H28:I28"/>
    <mergeCell ref="J28:K28"/>
    <mergeCell ref="L28:M28"/>
    <mergeCell ref="O28:T28"/>
    <mergeCell ref="X25:X26"/>
    <mergeCell ref="Y25:Y26"/>
    <mergeCell ref="A26:C26"/>
    <mergeCell ref="F26:G26"/>
    <mergeCell ref="H26:I26"/>
    <mergeCell ref="J26:K26"/>
    <mergeCell ref="L26:M26"/>
    <mergeCell ref="O23:T23"/>
    <mergeCell ref="O24:T24"/>
    <mergeCell ref="A25:C25"/>
    <mergeCell ref="O25:T26"/>
    <mergeCell ref="V25:V26"/>
    <mergeCell ref="W25:W26"/>
    <mergeCell ref="B19:C19"/>
    <mergeCell ref="O19:T19"/>
    <mergeCell ref="B20:C20"/>
    <mergeCell ref="O20:T20"/>
    <mergeCell ref="O21:T21"/>
    <mergeCell ref="O22:T22"/>
    <mergeCell ref="B16:C16"/>
    <mergeCell ref="P16:T16"/>
    <mergeCell ref="B17:C17"/>
    <mergeCell ref="P17:T17"/>
    <mergeCell ref="B18:C18"/>
    <mergeCell ref="P18:T18"/>
    <mergeCell ref="B13:C13"/>
    <mergeCell ref="P13:T13"/>
    <mergeCell ref="B14:C14"/>
    <mergeCell ref="P14:T14"/>
    <mergeCell ref="B15:C15"/>
    <mergeCell ref="P15:T15"/>
    <mergeCell ref="U9:U10"/>
    <mergeCell ref="V9:V10"/>
    <mergeCell ref="W9:W10"/>
    <mergeCell ref="B11:C11"/>
    <mergeCell ref="P11:T11"/>
    <mergeCell ref="B12:C12"/>
    <mergeCell ref="P12:T12"/>
    <mergeCell ref="I9:I10"/>
    <mergeCell ref="J9:J10"/>
    <mergeCell ref="K9:K10"/>
    <mergeCell ref="L9:L10"/>
    <mergeCell ref="M9:M10"/>
    <mergeCell ref="P9:T10"/>
    <mergeCell ref="A8:A10"/>
    <mergeCell ref="B8:C8"/>
    <mergeCell ref="O8:O10"/>
    <mergeCell ref="P8:T8"/>
    <mergeCell ref="B9:C10"/>
    <mergeCell ref="D9:D10"/>
    <mergeCell ref="E9:E10"/>
    <mergeCell ref="U6:U7"/>
    <mergeCell ref="F9:F10"/>
    <mergeCell ref="G9:G10"/>
    <mergeCell ref="H9:H10"/>
    <mergeCell ref="V6:V7"/>
    <mergeCell ref="D7:E7"/>
    <mergeCell ref="F7:G7"/>
    <mergeCell ref="H7:I7"/>
    <mergeCell ref="J7:K7"/>
    <mergeCell ref="L7:M7"/>
    <mergeCell ref="W6:Y7"/>
    <mergeCell ref="A1:W2"/>
    <mergeCell ref="A3:Y3"/>
    <mergeCell ref="A4:Y4"/>
    <mergeCell ref="A5:Y5"/>
    <mergeCell ref="D6:E6"/>
    <mergeCell ref="F6:G6"/>
    <mergeCell ref="H6:I6"/>
    <mergeCell ref="J6:K6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77"/>
  <sheetViews>
    <sheetView view="pageBreakPreview" zoomScale="16" zoomScaleSheetLayoutView="16" zoomScalePageLayoutView="0" workbookViewId="0" topLeftCell="A1">
      <pane xSplit="3" ySplit="9" topLeftCell="D31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A2" sqref="A2:L2"/>
    </sheetView>
  </sheetViews>
  <sheetFormatPr defaultColWidth="9.00390625" defaultRowHeight="12.75"/>
  <cols>
    <col min="1" max="1" width="14.875" style="97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7" width="41.00390625" style="7" bestFit="1" customWidth="1"/>
    <col min="8" max="8" width="46.75390625" style="7" bestFit="1" customWidth="1"/>
    <col min="9" max="9" width="33.625" style="7" customWidth="1"/>
    <col min="10" max="10" width="41.00390625" style="7" hidden="1" customWidth="1"/>
    <col min="11" max="11" width="46.75390625" style="7" hidden="1" customWidth="1"/>
    <col min="12" max="12" width="34.00390625" style="7" hidden="1" customWidth="1"/>
    <col min="13" max="16384" width="9.125" style="7" customWidth="1"/>
  </cols>
  <sheetData>
    <row r="1" spans="1:12" ht="27.75" customHeight="1">
      <c r="A1" s="475" t="s">
        <v>707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32.25" customHeight="1">
      <c r="A2" s="466" t="s">
        <v>675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8"/>
    </row>
    <row r="3" spans="1:12" ht="75" customHeight="1">
      <c r="A3" s="469" t="s">
        <v>684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</row>
    <row r="4" spans="1:12" ht="20.25">
      <c r="A4" s="472" t="s">
        <v>97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4"/>
    </row>
    <row r="5" spans="1:12" ht="33">
      <c r="A5" s="479" t="s">
        <v>282</v>
      </c>
      <c r="B5" s="480" t="s">
        <v>249</v>
      </c>
      <c r="C5" s="480"/>
      <c r="D5" s="181" t="s">
        <v>281</v>
      </c>
      <c r="E5" s="181" t="s">
        <v>250</v>
      </c>
      <c r="F5" s="181" t="s">
        <v>252</v>
      </c>
      <c r="G5" s="181" t="s">
        <v>253</v>
      </c>
      <c r="H5" s="181" t="s">
        <v>254</v>
      </c>
      <c r="I5" s="181" t="s">
        <v>255</v>
      </c>
      <c r="J5" s="181" t="s">
        <v>256</v>
      </c>
      <c r="K5" s="181" t="s">
        <v>257</v>
      </c>
      <c r="L5" s="181" t="s">
        <v>258</v>
      </c>
    </row>
    <row r="6" spans="1:12" s="8" customFormat="1" ht="33">
      <c r="A6" s="479"/>
      <c r="B6" s="480" t="s">
        <v>283</v>
      </c>
      <c r="C6" s="480"/>
      <c r="D6" s="181" t="s">
        <v>98</v>
      </c>
      <c r="E6" s="181" t="s">
        <v>99</v>
      </c>
      <c r="F6" s="181" t="s">
        <v>100</v>
      </c>
      <c r="G6" s="181" t="s">
        <v>98</v>
      </c>
      <c r="H6" s="181" t="s">
        <v>99</v>
      </c>
      <c r="I6" s="181" t="s">
        <v>100</v>
      </c>
      <c r="J6" s="181" t="s">
        <v>98</v>
      </c>
      <c r="K6" s="181" t="s">
        <v>99</v>
      </c>
      <c r="L6" s="181" t="s">
        <v>100</v>
      </c>
    </row>
    <row r="7" spans="1:12" ht="20.25" customHeight="1">
      <c r="A7" s="479"/>
      <c r="B7" s="480"/>
      <c r="C7" s="480"/>
      <c r="D7" s="478" t="s">
        <v>101</v>
      </c>
      <c r="E7" s="478"/>
      <c r="F7" s="478"/>
      <c r="G7" s="478" t="s">
        <v>567</v>
      </c>
      <c r="H7" s="478"/>
      <c r="I7" s="478"/>
      <c r="J7" s="478" t="s">
        <v>577</v>
      </c>
      <c r="K7" s="478"/>
      <c r="L7" s="478"/>
    </row>
    <row r="8" spans="1:12" ht="20.25">
      <c r="A8" s="479"/>
      <c r="B8" s="480"/>
      <c r="C8" s="480"/>
      <c r="D8" s="478"/>
      <c r="E8" s="478"/>
      <c r="F8" s="478"/>
      <c r="G8" s="478"/>
      <c r="H8" s="478"/>
      <c r="I8" s="478"/>
      <c r="J8" s="478"/>
      <c r="K8" s="478"/>
      <c r="L8" s="478"/>
    </row>
    <row r="9" spans="1:12" s="9" customFormat="1" ht="21" thickBot="1">
      <c r="A9" s="479"/>
      <c r="B9" s="480"/>
      <c r="C9" s="480"/>
      <c r="D9" s="478"/>
      <c r="E9" s="478"/>
      <c r="F9" s="478"/>
      <c r="G9" s="478"/>
      <c r="H9" s="478"/>
      <c r="I9" s="478"/>
      <c r="J9" s="478"/>
      <c r="K9" s="478"/>
      <c r="L9" s="478"/>
    </row>
    <row r="10" spans="1:12" s="163" customFormat="1" ht="55.5" customHeight="1" thickBot="1">
      <c r="A10" s="251">
        <v>1</v>
      </c>
      <c r="B10" s="167" t="s">
        <v>82</v>
      </c>
      <c r="C10" s="168" t="s">
        <v>339</v>
      </c>
      <c r="D10" s="169">
        <v>23438</v>
      </c>
      <c r="E10" s="169"/>
      <c r="F10" s="169">
        <f>D10</f>
        <v>23438</v>
      </c>
      <c r="G10" s="169">
        <v>23438</v>
      </c>
      <c r="H10" s="169"/>
      <c r="I10" s="169">
        <f>G10</f>
        <v>23438</v>
      </c>
      <c r="J10" s="169">
        <v>12028</v>
      </c>
      <c r="K10" s="169"/>
      <c r="L10" s="169">
        <v>12028</v>
      </c>
    </row>
    <row r="11" spans="1:12" s="165" customFormat="1" ht="55.5" customHeight="1">
      <c r="A11" s="170">
        <v>2</v>
      </c>
      <c r="B11" s="171" t="s">
        <v>384</v>
      </c>
      <c r="C11" s="258" t="s">
        <v>353</v>
      </c>
      <c r="D11" s="179"/>
      <c r="E11" s="179"/>
      <c r="F11" s="179">
        <f>D11</f>
        <v>0</v>
      </c>
      <c r="G11" s="179"/>
      <c r="H11" s="179"/>
      <c r="I11" s="179">
        <f>G11</f>
        <v>0</v>
      </c>
      <c r="J11" s="179"/>
      <c r="K11" s="179"/>
      <c r="L11" s="179">
        <f>J11</f>
        <v>0</v>
      </c>
    </row>
    <row r="12" spans="1:12" s="164" customFormat="1" ht="55.5" customHeight="1">
      <c r="A12" s="170">
        <v>3</v>
      </c>
      <c r="B12" s="171" t="s">
        <v>385</v>
      </c>
      <c r="C12" s="174" t="s">
        <v>354</v>
      </c>
      <c r="D12" s="179">
        <v>6000</v>
      </c>
      <c r="E12" s="179"/>
      <c r="F12" s="179">
        <f aca="true" t="shared" si="0" ref="F12:F40">D12</f>
        <v>6000</v>
      </c>
      <c r="G12" s="179">
        <v>6000</v>
      </c>
      <c r="H12" s="179"/>
      <c r="I12" s="179">
        <f aca="true" t="shared" si="1" ref="I12:I39">G12</f>
        <v>6000</v>
      </c>
      <c r="J12" s="179">
        <v>2863</v>
      </c>
      <c r="K12" s="179"/>
      <c r="L12" s="179">
        <f aca="true" t="shared" si="2" ref="L12:L39">J12</f>
        <v>2863</v>
      </c>
    </row>
    <row r="13" spans="1:12" s="259" customFormat="1" ht="55.5" customHeight="1">
      <c r="A13" s="170">
        <v>4</v>
      </c>
      <c r="B13" s="171" t="s">
        <v>386</v>
      </c>
      <c r="C13" s="174" t="s">
        <v>355</v>
      </c>
      <c r="D13" s="179">
        <v>11000</v>
      </c>
      <c r="E13" s="179"/>
      <c r="F13" s="179">
        <f t="shared" si="0"/>
        <v>11000</v>
      </c>
      <c r="G13" s="179">
        <v>11000</v>
      </c>
      <c r="H13" s="179"/>
      <c r="I13" s="179">
        <f t="shared" si="1"/>
        <v>11000</v>
      </c>
      <c r="J13" s="179">
        <v>7048</v>
      </c>
      <c r="K13" s="179"/>
      <c r="L13" s="179">
        <f t="shared" si="2"/>
        <v>7048</v>
      </c>
    </row>
    <row r="14" spans="1:12" s="259" customFormat="1" ht="55.5" customHeight="1">
      <c r="A14" s="170">
        <v>5</v>
      </c>
      <c r="B14" s="171" t="s">
        <v>387</v>
      </c>
      <c r="C14" s="174" t="s">
        <v>356</v>
      </c>
      <c r="D14" s="179">
        <v>600</v>
      </c>
      <c r="E14" s="179"/>
      <c r="F14" s="179">
        <f t="shared" si="0"/>
        <v>600</v>
      </c>
      <c r="G14" s="179">
        <v>600</v>
      </c>
      <c r="H14" s="179"/>
      <c r="I14" s="179">
        <f t="shared" si="1"/>
        <v>600</v>
      </c>
      <c r="J14" s="179">
        <v>116</v>
      </c>
      <c r="K14" s="179"/>
      <c r="L14" s="179">
        <f t="shared" si="2"/>
        <v>116</v>
      </c>
    </row>
    <row r="15" spans="1:12" s="259" customFormat="1" ht="55.5" customHeight="1">
      <c r="A15" s="170">
        <v>6</v>
      </c>
      <c r="B15" s="171" t="s">
        <v>388</v>
      </c>
      <c r="C15" s="174" t="s">
        <v>357</v>
      </c>
      <c r="D15" s="179">
        <v>5200</v>
      </c>
      <c r="E15" s="179"/>
      <c r="F15" s="179">
        <f t="shared" si="0"/>
        <v>5200</v>
      </c>
      <c r="G15" s="179">
        <v>5200</v>
      </c>
      <c r="H15" s="179"/>
      <c r="I15" s="179">
        <f t="shared" si="1"/>
        <v>5200</v>
      </c>
      <c r="J15" s="179">
        <v>2001</v>
      </c>
      <c r="K15" s="179"/>
      <c r="L15" s="179">
        <f t="shared" si="2"/>
        <v>2001</v>
      </c>
    </row>
    <row r="16" spans="1:12" s="259" customFormat="1" ht="55.5" customHeight="1">
      <c r="A16" s="170">
        <v>7</v>
      </c>
      <c r="B16" s="171" t="s">
        <v>389</v>
      </c>
      <c r="C16" s="174" t="s">
        <v>358</v>
      </c>
      <c r="D16" s="179">
        <v>160</v>
      </c>
      <c r="E16" s="179"/>
      <c r="F16" s="179">
        <f t="shared" si="0"/>
        <v>160</v>
      </c>
      <c r="G16" s="179">
        <v>160</v>
      </c>
      <c r="H16" s="179"/>
      <c r="I16" s="179">
        <f t="shared" si="1"/>
        <v>160</v>
      </c>
      <c r="J16" s="179"/>
      <c r="K16" s="179"/>
      <c r="L16" s="179">
        <f t="shared" si="2"/>
        <v>0</v>
      </c>
    </row>
    <row r="17" spans="1:12" s="259" customFormat="1" ht="55.5" customHeight="1">
      <c r="A17" s="170">
        <v>8</v>
      </c>
      <c r="B17" s="171" t="s">
        <v>390</v>
      </c>
      <c r="C17" s="174" t="s">
        <v>359</v>
      </c>
      <c r="D17" s="179">
        <v>478</v>
      </c>
      <c r="E17" s="179"/>
      <c r="F17" s="179">
        <f t="shared" si="0"/>
        <v>478</v>
      </c>
      <c r="G17" s="179">
        <v>478</v>
      </c>
      <c r="H17" s="179"/>
      <c r="I17" s="179">
        <f t="shared" si="1"/>
        <v>478</v>
      </c>
      <c r="J17" s="179"/>
      <c r="K17" s="179"/>
      <c r="L17" s="179">
        <f t="shared" si="2"/>
        <v>0</v>
      </c>
    </row>
    <row r="18" spans="1:12" s="164" customFormat="1" ht="55.5" customHeight="1">
      <c r="A18" s="251">
        <v>9</v>
      </c>
      <c r="B18" s="167" t="s">
        <v>86</v>
      </c>
      <c r="C18" s="168" t="s">
        <v>340</v>
      </c>
      <c r="D18" s="169">
        <v>20380</v>
      </c>
      <c r="E18" s="169"/>
      <c r="F18" s="169">
        <v>20380</v>
      </c>
      <c r="G18" s="169">
        <v>25917</v>
      </c>
      <c r="H18" s="169"/>
      <c r="I18" s="169">
        <f t="shared" si="1"/>
        <v>25917</v>
      </c>
      <c r="J18" s="169">
        <v>13433</v>
      </c>
      <c r="K18" s="169"/>
      <c r="L18" s="169">
        <f t="shared" si="2"/>
        <v>13433</v>
      </c>
    </row>
    <row r="19" spans="1:12" s="260" customFormat="1" ht="55.5" customHeight="1">
      <c r="A19" s="170">
        <v>10</v>
      </c>
      <c r="B19" s="171" t="s">
        <v>391</v>
      </c>
      <c r="C19" s="258" t="s">
        <v>365</v>
      </c>
      <c r="D19" s="179">
        <v>1810</v>
      </c>
      <c r="E19" s="179"/>
      <c r="F19" s="179">
        <f t="shared" si="0"/>
        <v>1810</v>
      </c>
      <c r="G19" s="179">
        <v>6275</v>
      </c>
      <c r="H19" s="179"/>
      <c r="I19" s="179">
        <f t="shared" si="1"/>
        <v>6275</v>
      </c>
      <c r="J19" s="179">
        <v>3698</v>
      </c>
      <c r="K19" s="179"/>
      <c r="L19" s="179">
        <f t="shared" si="2"/>
        <v>3698</v>
      </c>
    </row>
    <row r="20" spans="1:12" s="164" customFormat="1" ht="55.5" customHeight="1">
      <c r="A20" s="170">
        <v>11</v>
      </c>
      <c r="B20" s="171" t="s">
        <v>392</v>
      </c>
      <c r="C20" s="174" t="s">
        <v>360</v>
      </c>
      <c r="D20" s="179">
        <v>14560</v>
      </c>
      <c r="E20" s="179"/>
      <c r="F20" s="179">
        <f t="shared" si="0"/>
        <v>14560</v>
      </c>
      <c r="G20" s="179">
        <v>14564</v>
      </c>
      <c r="H20" s="179"/>
      <c r="I20" s="179">
        <f t="shared" si="1"/>
        <v>14564</v>
      </c>
      <c r="J20" s="179">
        <v>7163</v>
      </c>
      <c r="K20" s="179"/>
      <c r="L20" s="179">
        <f t="shared" si="2"/>
        <v>7163</v>
      </c>
    </row>
    <row r="21" spans="1:12" s="164" customFormat="1" ht="55.5" customHeight="1">
      <c r="A21" s="170">
        <v>12</v>
      </c>
      <c r="B21" s="171" t="s">
        <v>393</v>
      </c>
      <c r="C21" s="174" t="s">
        <v>361</v>
      </c>
      <c r="D21" s="179">
        <v>0</v>
      </c>
      <c r="E21" s="179"/>
      <c r="F21" s="179">
        <f t="shared" si="0"/>
        <v>0</v>
      </c>
      <c r="G21" s="179">
        <v>0</v>
      </c>
      <c r="H21" s="179"/>
      <c r="I21" s="179">
        <f t="shared" si="1"/>
        <v>0</v>
      </c>
      <c r="J21" s="179">
        <v>0</v>
      </c>
      <c r="K21" s="179"/>
      <c r="L21" s="179">
        <f t="shared" si="2"/>
        <v>0</v>
      </c>
    </row>
    <row r="22" spans="1:12" s="164" customFormat="1" ht="55.5" customHeight="1">
      <c r="A22" s="170">
        <v>13</v>
      </c>
      <c r="B22" s="171" t="s">
        <v>394</v>
      </c>
      <c r="C22" s="174" t="s">
        <v>362</v>
      </c>
      <c r="D22" s="179">
        <v>0</v>
      </c>
      <c r="E22" s="179"/>
      <c r="F22" s="179">
        <f t="shared" si="0"/>
        <v>0</v>
      </c>
      <c r="G22" s="179">
        <v>300</v>
      </c>
      <c r="H22" s="179"/>
      <c r="I22" s="179">
        <f t="shared" si="1"/>
        <v>300</v>
      </c>
      <c r="J22" s="179">
        <v>198</v>
      </c>
      <c r="K22" s="179"/>
      <c r="L22" s="179">
        <f t="shared" si="2"/>
        <v>198</v>
      </c>
    </row>
    <row r="23" spans="1:12" s="260" customFormat="1" ht="55.5" customHeight="1">
      <c r="A23" s="170">
        <v>14</v>
      </c>
      <c r="B23" s="171" t="s">
        <v>395</v>
      </c>
      <c r="C23" s="174" t="s">
        <v>363</v>
      </c>
      <c r="D23" s="179">
        <v>3935</v>
      </c>
      <c r="E23" s="179"/>
      <c r="F23" s="179">
        <f t="shared" si="0"/>
        <v>3935</v>
      </c>
      <c r="G23" s="179">
        <v>4703</v>
      </c>
      <c r="H23" s="179"/>
      <c r="I23" s="179">
        <f t="shared" si="1"/>
        <v>4703</v>
      </c>
      <c r="J23" s="179">
        <v>2374</v>
      </c>
      <c r="K23" s="179"/>
      <c r="L23" s="179">
        <f t="shared" si="2"/>
        <v>2374</v>
      </c>
    </row>
    <row r="24" spans="1:12" s="259" customFormat="1" ht="55.5" customHeight="1">
      <c r="A24" s="170">
        <v>15</v>
      </c>
      <c r="B24" s="171" t="s">
        <v>396</v>
      </c>
      <c r="C24" s="174" t="s">
        <v>364</v>
      </c>
      <c r="D24" s="179">
        <v>75</v>
      </c>
      <c r="E24" s="179"/>
      <c r="F24" s="179">
        <f t="shared" si="0"/>
        <v>75</v>
      </c>
      <c r="G24" s="179">
        <v>75</v>
      </c>
      <c r="H24" s="179"/>
      <c r="I24" s="179">
        <f t="shared" si="1"/>
        <v>75</v>
      </c>
      <c r="J24" s="179"/>
      <c r="K24" s="179"/>
      <c r="L24" s="179">
        <f t="shared" si="2"/>
        <v>0</v>
      </c>
    </row>
    <row r="25" spans="1:12" s="164" customFormat="1" ht="55.5" customHeight="1">
      <c r="A25" s="251">
        <v>16</v>
      </c>
      <c r="B25" s="266" t="s">
        <v>84</v>
      </c>
      <c r="C25" s="168" t="s">
        <v>135</v>
      </c>
      <c r="D25" s="169">
        <v>177515</v>
      </c>
      <c r="E25" s="169"/>
      <c r="F25" s="169">
        <f t="shared" si="0"/>
        <v>177515</v>
      </c>
      <c r="G25" s="169">
        <v>175107</v>
      </c>
      <c r="H25" s="169">
        <v>9935</v>
      </c>
      <c r="I25" s="169">
        <v>185042</v>
      </c>
      <c r="J25" s="169">
        <v>94401</v>
      </c>
      <c r="K25" s="169">
        <v>9935</v>
      </c>
      <c r="L25" s="169">
        <v>104336</v>
      </c>
    </row>
    <row r="26" spans="1:12" s="164" customFormat="1" ht="55.5" customHeight="1">
      <c r="A26" s="170">
        <v>17</v>
      </c>
      <c r="B26" s="171" t="s">
        <v>397</v>
      </c>
      <c r="C26" s="174" t="s">
        <v>467</v>
      </c>
      <c r="D26" s="179">
        <v>29221</v>
      </c>
      <c r="E26" s="179"/>
      <c r="F26" s="179">
        <f t="shared" si="0"/>
        <v>29221</v>
      </c>
      <c r="G26" s="179">
        <v>29221</v>
      </c>
      <c r="H26" s="179"/>
      <c r="I26" s="179">
        <v>29221</v>
      </c>
      <c r="J26" s="179">
        <v>33110</v>
      </c>
      <c r="K26" s="179"/>
      <c r="L26" s="179">
        <f t="shared" si="2"/>
        <v>33110</v>
      </c>
    </row>
    <row r="27" spans="1:12" s="259" customFormat="1" ht="55.5" customHeight="1">
      <c r="A27" s="170">
        <v>18</v>
      </c>
      <c r="B27" s="171" t="s">
        <v>398</v>
      </c>
      <c r="C27" s="174" t="s">
        <v>468</v>
      </c>
      <c r="D27" s="179">
        <v>20041</v>
      </c>
      <c r="E27" s="179"/>
      <c r="F27" s="179">
        <f t="shared" si="0"/>
        <v>20041</v>
      </c>
      <c r="G27" s="179">
        <v>20041</v>
      </c>
      <c r="H27" s="179"/>
      <c r="I27" s="179">
        <v>20041</v>
      </c>
      <c r="J27" s="179"/>
      <c r="K27" s="179"/>
      <c r="L27" s="179">
        <f t="shared" si="2"/>
        <v>0</v>
      </c>
    </row>
    <row r="28" spans="1:12" s="252" customFormat="1" ht="55.5" customHeight="1">
      <c r="A28" s="170">
        <v>19</v>
      </c>
      <c r="B28" s="171" t="s">
        <v>399</v>
      </c>
      <c r="C28" s="174" t="s">
        <v>469</v>
      </c>
      <c r="D28" s="179">
        <v>36509</v>
      </c>
      <c r="E28" s="179"/>
      <c r="F28" s="179">
        <f t="shared" si="0"/>
        <v>36509</v>
      </c>
      <c r="G28" s="179">
        <v>36509</v>
      </c>
      <c r="H28" s="179"/>
      <c r="I28" s="179">
        <f t="shared" si="1"/>
        <v>36509</v>
      </c>
      <c r="J28" s="179">
        <v>18586</v>
      </c>
      <c r="K28" s="179"/>
      <c r="L28" s="179">
        <f t="shared" si="2"/>
        <v>18586</v>
      </c>
    </row>
    <row r="29" spans="1:12" s="253" customFormat="1" ht="55.5" customHeight="1" thickBot="1">
      <c r="A29" s="170">
        <v>20</v>
      </c>
      <c r="B29" s="171" t="s">
        <v>400</v>
      </c>
      <c r="C29" s="174" t="s">
        <v>470</v>
      </c>
      <c r="D29" s="179">
        <v>3733</v>
      </c>
      <c r="E29" s="179"/>
      <c r="F29" s="179">
        <f t="shared" si="0"/>
        <v>3733</v>
      </c>
      <c r="G29" s="179">
        <v>3733</v>
      </c>
      <c r="H29" s="179"/>
      <c r="I29" s="179">
        <f t="shared" si="1"/>
        <v>3733</v>
      </c>
      <c r="J29" s="179">
        <v>1929</v>
      </c>
      <c r="K29" s="179"/>
      <c r="L29" s="179">
        <f t="shared" si="2"/>
        <v>1929</v>
      </c>
    </row>
    <row r="30" spans="1:12" s="257" customFormat="1" ht="55.5" customHeight="1" thickBot="1">
      <c r="A30" s="170">
        <v>21</v>
      </c>
      <c r="B30" s="171" t="s">
        <v>401</v>
      </c>
      <c r="C30" s="268" t="s">
        <v>471</v>
      </c>
      <c r="D30" s="179">
        <v>18120</v>
      </c>
      <c r="E30" s="179"/>
      <c r="F30" s="179">
        <f t="shared" si="0"/>
        <v>18120</v>
      </c>
      <c r="G30" s="179">
        <v>18120</v>
      </c>
      <c r="H30" s="179"/>
      <c r="I30" s="179">
        <f t="shared" si="1"/>
        <v>18120</v>
      </c>
      <c r="J30" s="179">
        <v>9422</v>
      </c>
      <c r="K30" s="179"/>
      <c r="L30" s="179">
        <f t="shared" si="2"/>
        <v>9422</v>
      </c>
    </row>
    <row r="31" spans="1:12" s="261" customFormat="1" ht="55.5" customHeight="1">
      <c r="A31" s="170">
        <v>22</v>
      </c>
      <c r="B31" s="171" t="s">
        <v>402</v>
      </c>
      <c r="C31" s="296" t="s">
        <v>472</v>
      </c>
      <c r="D31" s="179">
        <v>8498</v>
      </c>
      <c r="E31" s="179"/>
      <c r="F31" s="179">
        <f t="shared" si="0"/>
        <v>8498</v>
      </c>
      <c r="G31" s="179">
        <v>8498</v>
      </c>
      <c r="H31" s="179"/>
      <c r="I31" s="179">
        <f t="shared" si="1"/>
        <v>8498</v>
      </c>
      <c r="J31" s="179"/>
      <c r="K31" s="179"/>
      <c r="L31" s="179">
        <f t="shared" si="2"/>
        <v>0</v>
      </c>
    </row>
    <row r="32" spans="1:12" s="260" customFormat="1" ht="55.5" customHeight="1">
      <c r="A32" s="170">
        <v>23</v>
      </c>
      <c r="B32" s="171" t="s">
        <v>403</v>
      </c>
      <c r="C32" s="296" t="s">
        <v>276</v>
      </c>
      <c r="D32" s="179">
        <v>3875</v>
      </c>
      <c r="E32" s="179"/>
      <c r="F32" s="179">
        <f t="shared" si="0"/>
        <v>3875</v>
      </c>
      <c r="G32" s="179">
        <v>3820</v>
      </c>
      <c r="H32" s="179"/>
      <c r="I32" s="179">
        <f t="shared" si="1"/>
        <v>3820</v>
      </c>
      <c r="J32" s="179">
        <v>2015</v>
      </c>
      <c r="K32" s="179"/>
      <c r="L32" s="179">
        <f t="shared" si="2"/>
        <v>2015</v>
      </c>
    </row>
    <row r="33" spans="1:12" s="260" customFormat="1" ht="55.5" customHeight="1">
      <c r="A33" s="170">
        <v>24</v>
      </c>
      <c r="B33" s="171" t="s">
        <v>404</v>
      </c>
      <c r="C33" s="296" t="s">
        <v>473</v>
      </c>
      <c r="D33" s="179">
        <v>218</v>
      </c>
      <c r="E33" s="179"/>
      <c r="F33" s="179">
        <f t="shared" si="0"/>
        <v>218</v>
      </c>
      <c r="G33" s="179">
        <v>218</v>
      </c>
      <c r="H33" s="179"/>
      <c r="I33" s="179">
        <f t="shared" si="1"/>
        <v>218</v>
      </c>
      <c r="J33" s="179">
        <v>110</v>
      </c>
      <c r="K33" s="179"/>
      <c r="L33" s="179">
        <f t="shared" si="2"/>
        <v>110</v>
      </c>
    </row>
    <row r="34" spans="1:12" s="260" customFormat="1" ht="55.5" customHeight="1">
      <c r="A34" s="170">
        <v>25</v>
      </c>
      <c r="B34" s="171" t="s">
        <v>405</v>
      </c>
      <c r="C34" s="297" t="s">
        <v>474</v>
      </c>
      <c r="D34" s="179">
        <v>24071</v>
      </c>
      <c r="E34" s="179"/>
      <c r="F34" s="179">
        <f t="shared" si="0"/>
        <v>24071</v>
      </c>
      <c r="G34" s="179">
        <v>18859</v>
      </c>
      <c r="H34" s="179"/>
      <c r="I34" s="179">
        <f t="shared" si="1"/>
        <v>18859</v>
      </c>
      <c r="J34" s="179">
        <v>12517</v>
      </c>
      <c r="K34" s="179"/>
      <c r="L34" s="179">
        <f t="shared" si="2"/>
        <v>12517</v>
      </c>
    </row>
    <row r="35" spans="1:12" s="259" customFormat="1" ht="55.5" customHeight="1">
      <c r="A35" s="170">
        <v>26</v>
      </c>
      <c r="B35" s="171" t="s">
        <v>406</v>
      </c>
      <c r="C35" s="296" t="s">
        <v>475</v>
      </c>
      <c r="D35" s="179">
        <v>121</v>
      </c>
      <c r="E35" s="179"/>
      <c r="F35" s="179">
        <f t="shared" si="0"/>
        <v>121</v>
      </c>
      <c r="G35" s="179">
        <v>121</v>
      </c>
      <c r="H35" s="179"/>
      <c r="I35" s="179">
        <f t="shared" si="1"/>
        <v>121</v>
      </c>
      <c r="J35" s="179">
        <v>61</v>
      </c>
      <c r="K35" s="179"/>
      <c r="L35" s="179">
        <f t="shared" si="2"/>
        <v>61</v>
      </c>
    </row>
    <row r="36" spans="1:12" s="259" customFormat="1" ht="55.5" customHeight="1">
      <c r="A36" s="170">
        <v>27</v>
      </c>
      <c r="B36" s="171" t="s">
        <v>407</v>
      </c>
      <c r="C36" s="296" t="s">
        <v>476</v>
      </c>
      <c r="D36" s="179">
        <v>2497</v>
      </c>
      <c r="E36" s="179"/>
      <c r="F36" s="179">
        <f t="shared" si="0"/>
        <v>2497</v>
      </c>
      <c r="G36" s="179">
        <v>2497</v>
      </c>
      <c r="H36" s="179"/>
      <c r="I36" s="179">
        <f t="shared" si="1"/>
        <v>2497</v>
      </c>
      <c r="J36" s="179">
        <v>1298</v>
      </c>
      <c r="K36" s="179"/>
      <c r="L36" s="179">
        <f t="shared" si="2"/>
        <v>1298</v>
      </c>
    </row>
    <row r="37" spans="1:12" s="259" customFormat="1" ht="55.5" customHeight="1">
      <c r="A37" s="170">
        <v>28</v>
      </c>
      <c r="B37" s="171" t="s">
        <v>408</v>
      </c>
      <c r="C37" s="296" t="s">
        <v>477</v>
      </c>
      <c r="D37" s="179">
        <v>5913</v>
      </c>
      <c r="E37" s="179"/>
      <c r="F37" s="179">
        <f t="shared" si="0"/>
        <v>5913</v>
      </c>
      <c r="G37" s="179">
        <v>5913</v>
      </c>
      <c r="H37" s="179"/>
      <c r="I37" s="179">
        <f t="shared" si="1"/>
        <v>5913</v>
      </c>
      <c r="J37" s="179"/>
      <c r="K37" s="179"/>
      <c r="L37" s="179">
        <f t="shared" si="2"/>
        <v>0</v>
      </c>
    </row>
    <row r="38" spans="1:12" s="259" customFormat="1" ht="55.5" customHeight="1">
      <c r="A38" s="170">
        <v>29</v>
      </c>
      <c r="B38" s="171" t="s">
        <v>409</v>
      </c>
      <c r="C38" s="174" t="s">
        <v>478</v>
      </c>
      <c r="D38" s="179">
        <v>24698</v>
      </c>
      <c r="E38" s="179"/>
      <c r="F38" s="179">
        <f t="shared" si="0"/>
        <v>24698</v>
      </c>
      <c r="G38" s="179">
        <v>24698</v>
      </c>
      <c r="H38" s="179"/>
      <c r="I38" s="179">
        <f t="shared" si="1"/>
        <v>24698</v>
      </c>
      <c r="J38" s="179">
        <v>12490</v>
      </c>
      <c r="K38" s="179"/>
      <c r="L38" s="179">
        <f t="shared" si="2"/>
        <v>12490</v>
      </c>
    </row>
    <row r="39" spans="1:12" s="259" customFormat="1" ht="55.5" customHeight="1">
      <c r="A39" s="170">
        <v>30</v>
      </c>
      <c r="B39" s="171" t="s">
        <v>410</v>
      </c>
      <c r="C39" s="174" t="s">
        <v>479</v>
      </c>
      <c r="D39" s="179">
        <v>0</v>
      </c>
      <c r="E39" s="179"/>
      <c r="F39" s="179">
        <f t="shared" si="0"/>
        <v>0</v>
      </c>
      <c r="G39" s="179">
        <v>1139</v>
      </c>
      <c r="H39" s="179"/>
      <c r="I39" s="179">
        <f t="shared" si="1"/>
        <v>1139</v>
      </c>
      <c r="J39" s="179">
        <v>1139</v>
      </c>
      <c r="K39" s="179"/>
      <c r="L39" s="179">
        <f t="shared" si="2"/>
        <v>1139</v>
      </c>
    </row>
    <row r="40" spans="1:12" s="259" customFormat="1" ht="55.5" customHeight="1">
      <c r="A40" s="170">
        <v>31</v>
      </c>
      <c r="B40" s="171" t="s">
        <v>411</v>
      </c>
      <c r="C40" s="174" t="s">
        <v>480</v>
      </c>
      <c r="D40" s="179">
        <v>0</v>
      </c>
      <c r="E40" s="179"/>
      <c r="F40" s="179">
        <f t="shared" si="0"/>
        <v>0</v>
      </c>
      <c r="G40" s="179">
        <v>1720</v>
      </c>
      <c r="H40" s="179">
        <v>9935</v>
      </c>
      <c r="I40" s="179">
        <v>11655</v>
      </c>
      <c r="J40" s="179">
        <v>1724</v>
      </c>
      <c r="K40" s="179">
        <v>9935</v>
      </c>
      <c r="L40" s="179">
        <v>11659</v>
      </c>
    </row>
    <row r="41" spans="1:12" s="164" customFormat="1" ht="55.5" customHeight="1">
      <c r="A41" s="251">
        <v>32</v>
      </c>
      <c r="B41" s="266" t="s">
        <v>341</v>
      </c>
      <c r="C41" s="269" t="s">
        <v>342</v>
      </c>
      <c r="D41" s="169">
        <v>0</v>
      </c>
      <c r="E41" s="169"/>
      <c r="F41" s="169"/>
      <c r="G41" s="169">
        <v>0</v>
      </c>
      <c r="H41" s="169">
        <v>150</v>
      </c>
      <c r="I41" s="169">
        <v>150</v>
      </c>
      <c r="J41" s="169">
        <v>0</v>
      </c>
      <c r="K41" s="169">
        <v>119</v>
      </c>
      <c r="L41" s="169">
        <v>119</v>
      </c>
    </row>
    <row r="42" spans="1:12" s="259" customFormat="1" ht="55.5" customHeight="1">
      <c r="A42" s="170">
        <v>33</v>
      </c>
      <c r="B42" s="171" t="s">
        <v>412</v>
      </c>
      <c r="C42" s="172" t="s">
        <v>374</v>
      </c>
      <c r="D42" s="179">
        <v>0</v>
      </c>
      <c r="E42" s="179"/>
      <c r="F42" s="179"/>
      <c r="G42" s="179">
        <v>0</v>
      </c>
      <c r="H42" s="179">
        <v>150</v>
      </c>
      <c r="I42" s="179">
        <v>150</v>
      </c>
      <c r="J42" s="179">
        <v>0</v>
      </c>
      <c r="K42" s="179">
        <v>119</v>
      </c>
      <c r="L42" s="179">
        <v>119</v>
      </c>
    </row>
    <row r="43" spans="1:12" s="259" customFormat="1" ht="55.5" customHeight="1">
      <c r="A43" s="170">
        <v>34</v>
      </c>
      <c r="B43" s="171" t="s">
        <v>413</v>
      </c>
      <c r="C43" s="172" t="s">
        <v>375</v>
      </c>
      <c r="D43" s="179">
        <v>0</v>
      </c>
      <c r="E43" s="179"/>
      <c r="F43" s="179"/>
      <c r="G43" s="179">
        <v>0</v>
      </c>
      <c r="H43" s="179"/>
      <c r="I43" s="179"/>
      <c r="J43" s="179">
        <v>0</v>
      </c>
      <c r="K43" s="179"/>
      <c r="L43" s="179"/>
    </row>
    <row r="44" spans="1:12" s="262" customFormat="1" ht="55.5" customHeight="1" thickBot="1">
      <c r="A44" s="170">
        <v>35</v>
      </c>
      <c r="B44" s="171" t="s">
        <v>414</v>
      </c>
      <c r="C44" s="172" t="s">
        <v>376</v>
      </c>
      <c r="D44" s="179">
        <v>0</v>
      </c>
      <c r="E44" s="179"/>
      <c r="F44" s="179"/>
      <c r="G44" s="179">
        <v>0</v>
      </c>
      <c r="H44" s="179"/>
      <c r="I44" s="179"/>
      <c r="J44" s="179">
        <v>0</v>
      </c>
      <c r="K44" s="179"/>
      <c r="L44" s="179"/>
    </row>
    <row r="45" spans="1:12" s="163" customFormat="1" ht="55.5" customHeight="1" thickBot="1">
      <c r="A45" s="251">
        <v>36</v>
      </c>
      <c r="B45" s="167" t="s">
        <v>343</v>
      </c>
      <c r="C45" s="168" t="s">
        <v>344</v>
      </c>
      <c r="D45" s="169"/>
      <c r="E45" s="169">
        <v>286630</v>
      </c>
      <c r="F45" s="169">
        <f>D45+E45</f>
        <v>286630</v>
      </c>
      <c r="G45" s="169"/>
      <c r="H45" s="169">
        <v>304452</v>
      </c>
      <c r="I45" s="169">
        <f>G45+H45</f>
        <v>304452</v>
      </c>
      <c r="J45" s="169"/>
      <c r="K45" s="169">
        <v>20065</v>
      </c>
      <c r="L45" s="169">
        <f>J45+K45</f>
        <v>20065</v>
      </c>
    </row>
    <row r="46" spans="1:12" s="254" customFormat="1" ht="75">
      <c r="A46" s="251">
        <v>37</v>
      </c>
      <c r="B46" s="266" t="s">
        <v>90</v>
      </c>
      <c r="C46" s="270" t="s">
        <v>346</v>
      </c>
      <c r="D46" s="169">
        <v>43128</v>
      </c>
      <c r="E46" s="169"/>
      <c r="F46" s="169">
        <f>D46+E46</f>
        <v>43128</v>
      </c>
      <c r="G46" s="169">
        <v>115230</v>
      </c>
      <c r="H46" s="169">
        <v>2176</v>
      </c>
      <c r="I46" s="169">
        <f>G46+H46</f>
        <v>117406</v>
      </c>
      <c r="J46" s="169">
        <v>68410</v>
      </c>
      <c r="K46" s="169">
        <v>2176</v>
      </c>
      <c r="L46" s="169">
        <f>J46+K46</f>
        <v>70586</v>
      </c>
    </row>
    <row r="47" spans="1:12" s="259" customFormat="1" ht="55.5" customHeight="1">
      <c r="A47" s="170">
        <v>38</v>
      </c>
      <c r="B47" s="171" t="s">
        <v>415</v>
      </c>
      <c r="C47" s="263" t="s">
        <v>526</v>
      </c>
      <c r="D47" s="179">
        <v>43128</v>
      </c>
      <c r="E47" s="179"/>
      <c r="F47" s="179"/>
      <c r="G47" s="179">
        <v>115230</v>
      </c>
      <c r="H47" s="179"/>
      <c r="I47" s="179">
        <v>115230</v>
      </c>
      <c r="J47" s="179">
        <v>68410</v>
      </c>
      <c r="K47" s="179"/>
      <c r="L47" s="179">
        <v>68410</v>
      </c>
    </row>
    <row r="48" spans="1:12" s="262" customFormat="1" ht="55.5" customHeight="1" thickBot="1">
      <c r="A48" s="170">
        <v>39</v>
      </c>
      <c r="B48" s="171" t="s">
        <v>416</v>
      </c>
      <c r="C48" s="263" t="s">
        <v>378</v>
      </c>
      <c r="D48" s="179"/>
      <c r="E48" s="179"/>
      <c r="F48" s="179"/>
      <c r="G48" s="179"/>
      <c r="H48" s="179">
        <v>2176</v>
      </c>
      <c r="I48" s="179">
        <v>2176</v>
      </c>
      <c r="J48" s="179"/>
      <c r="K48" s="179">
        <v>2176</v>
      </c>
      <c r="L48" s="179">
        <v>2176</v>
      </c>
    </row>
    <row r="49" spans="1:12" s="257" customFormat="1" ht="55.5" customHeight="1" thickBot="1">
      <c r="A49" s="170">
        <v>40</v>
      </c>
      <c r="B49" s="171" t="s">
        <v>417</v>
      </c>
      <c r="C49" s="263" t="s">
        <v>379</v>
      </c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271" customFormat="1" ht="75">
      <c r="A50" s="251">
        <v>41</v>
      </c>
      <c r="B50" s="266" t="s">
        <v>89</v>
      </c>
      <c r="C50" s="270" t="s">
        <v>345</v>
      </c>
      <c r="D50" s="169"/>
      <c r="E50" s="169"/>
      <c r="F50" s="169"/>
      <c r="G50" s="169"/>
      <c r="H50" s="169"/>
      <c r="I50" s="169"/>
      <c r="J50" s="169"/>
      <c r="K50" s="169"/>
      <c r="L50" s="169"/>
    </row>
    <row r="51" spans="1:12" s="259" customFormat="1" ht="55.5" customHeight="1">
      <c r="A51" s="170">
        <v>42</v>
      </c>
      <c r="B51" s="171" t="s">
        <v>418</v>
      </c>
      <c r="C51" s="258" t="s">
        <v>102</v>
      </c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259" customFormat="1" ht="55.5" customHeight="1">
      <c r="A52" s="170">
        <v>43</v>
      </c>
      <c r="B52" s="171" t="s">
        <v>419</v>
      </c>
      <c r="C52" s="258" t="s">
        <v>103</v>
      </c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271" customFormat="1" ht="55.5" customHeight="1">
      <c r="A53" s="251">
        <v>44</v>
      </c>
      <c r="B53" s="266" t="s">
        <v>91</v>
      </c>
      <c r="C53" s="272" t="s">
        <v>380</v>
      </c>
      <c r="D53" s="169"/>
      <c r="E53" s="169"/>
      <c r="F53" s="169"/>
      <c r="G53" s="169">
        <v>1262</v>
      </c>
      <c r="H53" s="169"/>
      <c r="I53" s="169">
        <v>1262</v>
      </c>
      <c r="J53" s="169">
        <v>318</v>
      </c>
      <c r="K53" s="169"/>
      <c r="L53" s="169">
        <v>318</v>
      </c>
    </row>
    <row r="54" spans="1:12" s="259" customFormat="1" ht="55.5" customHeight="1">
      <c r="A54" s="170">
        <v>45</v>
      </c>
      <c r="B54" s="171" t="s">
        <v>420</v>
      </c>
      <c r="C54" s="174" t="s">
        <v>381</v>
      </c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259" customFormat="1" ht="55.5" customHeight="1" thickBot="1">
      <c r="A55" s="170">
        <v>46</v>
      </c>
      <c r="B55" s="171" t="s">
        <v>421</v>
      </c>
      <c r="C55" s="174" t="s">
        <v>382</v>
      </c>
      <c r="D55" s="179"/>
      <c r="E55" s="179"/>
      <c r="F55" s="179"/>
      <c r="G55" s="179">
        <v>1262</v>
      </c>
      <c r="H55" s="179"/>
      <c r="I55" s="179">
        <v>1262</v>
      </c>
      <c r="J55" s="179">
        <v>318</v>
      </c>
      <c r="K55" s="179"/>
      <c r="L55" s="179">
        <v>318</v>
      </c>
    </row>
    <row r="56" spans="1:12" s="264" customFormat="1" ht="55.5" customHeight="1" thickBot="1">
      <c r="A56" s="170">
        <v>47</v>
      </c>
      <c r="B56" s="171" t="s">
        <v>422</v>
      </c>
      <c r="C56" s="174" t="s">
        <v>383</v>
      </c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254" customFormat="1" ht="55.5" customHeight="1">
      <c r="A57" s="251">
        <v>48</v>
      </c>
      <c r="B57" s="266" t="s">
        <v>347</v>
      </c>
      <c r="C57" s="269" t="s">
        <v>348</v>
      </c>
      <c r="D57" s="169">
        <v>27027</v>
      </c>
      <c r="E57" s="169">
        <v>104032</v>
      </c>
      <c r="F57" s="169">
        <v>131059</v>
      </c>
      <c r="G57" s="169">
        <v>27027</v>
      </c>
      <c r="H57" s="169">
        <v>104032</v>
      </c>
      <c r="I57" s="169">
        <v>131059</v>
      </c>
      <c r="J57" s="169"/>
      <c r="K57" s="169"/>
      <c r="L57" s="169"/>
    </row>
    <row r="58" spans="1:12" s="262" customFormat="1" ht="55.5" customHeight="1" thickBot="1">
      <c r="A58" s="170">
        <v>49</v>
      </c>
      <c r="B58" s="171" t="s">
        <v>423</v>
      </c>
      <c r="C58" s="258" t="s">
        <v>104</v>
      </c>
      <c r="D58" s="179">
        <v>27027</v>
      </c>
      <c r="E58" s="179">
        <v>104032</v>
      </c>
      <c r="F58" s="179">
        <v>131059</v>
      </c>
      <c r="G58" s="179">
        <v>27027</v>
      </c>
      <c r="H58" s="179">
        <v>104032</v>
      </c>
      <c r="I58" s="179">
        <v>131059</v>
      </c>
      <c r="J58" s="179"/>
      <c r="K58" s="179"/>
      <c r="L58" s="179"/>
    </row>
    <row r="59" spans="1:12" s="264" customFormat="1" ht="55.5" customHeight="1" thickBot="1">
      <c r="A59" s="170">
        <v>50</v>
      </c>
      <c r="B59" s="171" t="s">
        <v>424</v>
      </c>
      <c r="C59" s="258" t="s">
        <v>105</v>
      </c>
      <c r="D59" s="179"/>
      <c r="E59" s="179"/>
      <c r="F59" s="179"/>
      <c r="G59" s="179"/>
      <c r="H59" s="179"/>
      <c r="I59" s="179"/>
      <c r="J59" s="179"/>
      <c r="K59" s="179"/>
      <c r="L59" s="179"/>
    </row>
    <row r="60" spans="1:12" s="271" customFormat="1" ht="55.5" customHeight="1">
      <c r="A60" s="251">
        <v>51</v>
      </c>
      <c r="B60" s="266" t="s">
        <v>349</v>
      </c>
      <c r="C60" s="168" t="s">
        <v>352</v>
      </c>
      <c r="D60" s="169">
        <v>291488</v>
      </c>
      <c r="E60" s="169">
        <v>390662</v>
      </c>
      <c r="F60" s="169">
        <v>682150</v>
      </c>
      <c r="G60" s="169">
        <v>367981</v>
      </c>
      <c r="H60" s="169">
        <v>420745</v>
      </c>
      <c r="I60" s="169">
        <v>788726</v>
      </c>
      <c r="J60" s="169">
        <v>188590</v>
      </c>
      <c r="K60" s="169">
        <v>32295</v>
      </c>
      <c r="L60" s="169">
        <v>220885</v>
      </c>
    </row>
    <row r="61" spans="1:6" s="262" customFormat="1" ht="42" customHeight="1" thickBot="1">
      <c r="A61" s="170"/>
      <c r="B61" s="171"/>
      <c r="C61" s="265"/>
      <c r="D61" s="179"/>
      <c r="E61" s="179"/>
      <c r="F61" s="179"/>
    </row>
    <row r="62" spans="1:6" s="257" customFormat="1" ht="42" customHeight="1" thickBot="1">
      <c r="A62" s="170"/>
      <c r="B62" s="173"/>
      <c r="C62" s="256"/>
      <c r="D62" s="179"/>
      <c r="E62" s="179"/>
      <c r="F62" s="179"/>
    </row>
    <row r="63" spans="1:6" s="166" customFormat="1" ht="42" customHeight="1" thickBot="1">
      <c r="A63" s="170"/>
      <c r="B63" s="173"/>
      <c r="C63" s="174"/>
      <c r="D63" s="179"/>
      <c r="E63" s="179"/>
      <c r="F63" s="179"/>
    </row>
    <row r="64" spans="1:6" s="264" customFormat="1" ht="42" customHeight="1" thickBot="1">
      <c r="A64" s="170"/>
      <c r="B64" s="255"/>
      <c r="C64" s="256"/>
      <c r="D64" s="179"/>
      <c r="E64" s="179"/>
      <c r="F64" s="179"/>
    </row>
    <row r="65" spans="1:6" s="165" customFormat="1" ht="42" customHeight="1">
      <c r="A65" s="170"/>
      <c r="B65" s="171"/>
      <c r="C65" s="172"/>
      <c r="D65" s="179"/>
      <c r="E65" s="179"/>
      <c r="F65" s="179"/>
    </row>
    <row r="66" spans="1:6" s="262" customFormat="1" ht="42" customHeight="1" thickBot="1">
      <c r="A66" s="170"/>
      <c r="B66" s="171"/>
      <c r="C66" s="172"/>
      <c r="D66" s="179"/>
      <c r="E66" s="179"/>
      <c r="F66" s="179"/>
    </row>
    <row r="67" spans="1:6" s="264" customFormat="1" ht="42" customHeight="1" thickBot="1">
      <c r="A67" s="170"/>
      <c r="B67" s="255"/>
      <c r="C67" s="256"/>
      <c r="D67" s="179"/>
      <c r="E67" s="179"/>
      <c r="F67" s="179"/>
    </row>
    <row r="68" spans="1:6" s="165" customFormat="1" ht="42" customHeight="1">
      <c r="A68" s="170"/>
      <c r="B68" s="171"/>
      <c r="C68" s="172"/>
      <c r="D68" s="179"/>
      <c r="E68" s="179"/>
      <c r="F68" s="179"/>
    </row>
    <row r="69" spans="1:6" s="262" customFormat="1" ht="42" customHeight="1" thickBot="1">
      <c r="A69" s="170"/>
      <c r="B69" s="171"/>
      <c r="C69" s="172"/>
      <c r="D69" s="179"/>
      <c r="E69" s="179"/>
      <c r="F69" s="179"/>
    </row>
    <row r="70" spans="1:6" s="264" customFormat="1" ht="42" customHeight="1" thickBot="1">
      <c r="A70" s="170"/>
      <c r="B70" s="255"/>
      <c r="C70" s="256"/>
      <c r="D70" s="179"/>
      <c r="E70" s="179"/>
      <c r="F70" s="179"/>
    </row>
    <row r="71" spans="1:6" s="166" customFormat="1" ht="42" customHeight="1" thickBot="1">
      <c r="A71" s="170"/>
      <c r="B71" s="173"/>
      <c r="C71" s="256"/>
      <c r="D71" s="179"/>
      <c r="E71" s="179"/>
      <c r="F71" s="179"/>
    </row>
    <row r="72" spans="1:6" s="257" customFormat="1" ht="42" customHeight="1" thickBot="1">
      <c r="A72" s="170"/>
      <c r="B72" s="255"/>
      <c r="C72" s="256"/>
      <c r="D72" s="179"/>
      <c r="E72" s="179"/>
      <c r="F72" s="179"/>
    </row>
    <row r="73" spans="1:6" ht="38.25">
      <c r="A73" s="175"/>
      <c r="B73" s="176"/>
      <c r="C73" s="177"/>
      <c r="D73" s="177"/>
      <c r="E73" s="177"/>
      <c r="F73" s="178"/>
    </row>
    <row r="74" ht="20.25">
      <c r="D74" s="64"/>
    </row>
    <row r="75" ht="20.25">
      <c r="D75" s="63"/>
    </row>
    <row r="77" ht="20.25">
      <c r="B77" s="11"/>
    </row>
  </sheetData>
  <sheetProtection/>
  <mergeCells count="10">
    <mergeCell ref="A3:L3"/>
    <mergeCell ref="A1:L1"/>
    <mergeCell ref="A2:L2"/>
    <mergeCell ref="A4:L4"/>
    <mergeCell ref="G7:I9"/>
    <mergeCell ref="J7:L9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"/>
  <sheetViews>
    <sheetView view="pageBreakPreview" zoomScale="40" zoomScaleSheetLayoutView="40" zoomScalePageLayoutView="0" workbookViewId="0" topLeftCell="A1">
      <selection activeCell="A2" sqref="A2:F2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4.75390625" style="65" customWidth="1"/>
    <col min="6" max="6" width="36.875" style="65" hidden="1" customWidth="1"/>
    <col min="7" max="7" width="0.74609375" style="65" customWidth="1"/>
    <col min="8" max="16384" width="9.125" style="65" customWidth="1"/>
  </cols>
  <sheetData>
    <row r="1" spans="1:6" ht="20.25">
      <c r="A1" s="486" t="s">
        <v>708</v>
      </c>
      <c r="B1" s="487"/>
      <c r="C1" s="487"/>
      <c r="D1" s="487"/>
      <c r="E1" s="487"/>
      <c r="F1" s="487"/>
    </row>
    <row r="2" spans="1:7" ht="62.25" customHeight="1">
      <c r="A2" s="482" t="s">
        <v>685</v>
      </c>
      <c r="B2" s="483"/>
      <c r="C2" s="483"/>
      <c r="D2" s="483"/>
      <c r="E2" s="483"/>
      <c r="F2" s="483"/>
      <c r="G2" s="74"/>
    </row>
    <row r="3" spans="1:6" ht="30" customHeight="1">
      <c r="A3" s="484"/>
      <c r="B3" s="485"/>
      <c r="C3" s="485"/>
      <c r="D3" s="485"/>
      <c r="E3" s="485"/>
      <c r="F3" s="485"/>
    </row>
    <row r="4" spans="1:6" s="274" customFormat="1" ht="42.75" customHeight="1">
      <c r="A4" s="481" t="s">
        <v>282</v>
      </c>
      <c r="B4" s="273"/>
      <c r="C4" s="273" t="s">
        <v>280</v>
      </c>
      <c r="D4" s="273" t="s">
        <v>251</v>
      </c>
      <c r="E4" s="273" t="s">
        <v>250</v>
      </c>
      <c r="F4" s="273" t="s">
        <v>252</v>
      </c>
    </row>
    <row r="5" spans="1:10" s="276" customFormat="1" ht="42.75" customHeight="1">
      <c r="A5" s="481"/>
      <c r="B5" s="273"/>
      <c r="C5" s="273" t="s">
        <v>0</v>
      </c>
      <c r="D5" s="273" t="s">
        <v>1</v>
      </c>
      <c r="E5" s="273" t="s">
        <v>567</v>
      </c>
      <c r="F5" s="273" t="s">
        <v>577</v>
      </c>
      <c r="G5" s="275"/>
      <c r="H5" s="275"/>
      <c r="I5" s="275"/>
      <c r="J5" s="275"/>
    </row>
    <row r="6" spans="1:10" s="280" customFormat="1" ht="42.75" customHeight="1">
      <c r="A6" s="351">
        <v>1</v>
      </c>
      <c r="B6" s="351" t="s">
        <v>54</v>
      </c>
      <c r="C6" s="277" t="s">
        <v>2</v>
      </c>
      <c r="D6" s="278">
        <v>66745</v>
      </c>
      <c r="E6" s="278">
        <v>130346</v>
      </c>
      <c r="F6" s="278">
        <v>67877</v>
      </c>
      <c r="G6" s="279"/>
      <c r="H6" s="279"/>
      <c r="I6" s="279"/>
      <c r="J6" s="279"/>
    </row>
    <row r="7" spans="1:6" s="280" customFormat="1" ht="42.75" customHeight="1">
      <c r="A7" s="351">
        <v>2</v>
      </c>
      <c r="B7" s="281" t="s">
        <v>55</v>
      </c>
      <c r="C7" s="277" t="s">
        <v>426</v>
      </c>
      <c r="D7" s="278">
        <v>65435</v>
      </c>
      <c r="E7" s="278">
        <v>129036</v>
      </c>
      <c r="F7" s="278">
        <v>67003</v>
      </c>
    </row>
    <row r="8" spans="1:6" s="274" customFormat="1" ht="42.75" customHeight="1">
      <c r="A8" s="282">
        <v>3</v>
      </c>
      <c r="B8" s="283" t="s">
        <v>56</v>
      </c>
      <c r="C8" s="284" t="s">
        <v>3</v>
      </c>
      <c r="D8" s="285">
        <v>65348</v>
      </c>
      <c r="E8" s="285">
        <v>128949</v>
      </c>
      <c r="F8" s="285">
        <v>66742</v>
      </c>
    </row>
    <row r="9" spans="1:6" s="274" customFormat="1" ht="42.75" customHeight="1">
      <c r="A9" s="282">
        <v>4</v>
      </c>
      <c r="B9" s="283" t="s">
        <v>57</v>
      </c>
      <c r="C9" s="284" t="s">
        <v>4</v>
      </c>
      <c r="D9" s="285">
        <v>0</v>
      </c>
      <c r="E9" s="285">
        <v>0</v>
      </c>
      <c r="F9" s="285">
        <v>0</v>
      </c>
    </row>
    <row r="10" spans="1:6" s="274" customFormat="1" ht="42.75" customHeight="1">
      <c r="A10" s="282">
        <v>5</v>
      </c>
      <c r="B10" s="283" t="s">
        <v>58</v>
      </c>
      <c r="C10" s="284" t="s">
        <v>427</v>
      </c>
      <c r="D10" s="285">
        <v>0</v>
      </c>
      <c r="E10" s="285">
        <v>0</v>
      </c>
      <c r="F10" s="285">
        <v>0</v>
      </c>
    </row>
    <row r="11" spans="1:6" s="274" customFormat="1" ht="42.75" customHeight="1">
      <c r="A11" s="282">
        <v>6</v>
      </c>
      <c r="B11" s="283" t="s">
        <v>59</v>
      </c>
      <c r="C11" s="284" t="s">
        <v>428</v>
      </c>
      <c r="D11" s="285">
        <v>0</v>
      </c>
      <c r="E11" s="285">
        <v>0</v>
      </c>
      <c r="F11" s="285">
        <v>0</v>
      </c>
    </row>
    <row r="12" spans="1:6" s="274" customFormat="1" ht="42.75" customHeight="1">
      <c r="A12" s="282">
        <v>7</v>
      </c>
      <c r="B12" s="283" t="s">
        <v>60</v>
      </c>
      <c r="C12" s="284" t="s">
        <v>13</v>
      </c>
      <c r="D12" s="285">
        <v>87</v>
      </c>
      <c r="E12" s="285">
        <v>87</v>
      </c>
      <c r="F12" s="285">
        <v>261</v>
      </c>
    </row>
    <row r="13" spans="1:9" s="280" customFormat="1" ht="42.75" customHeight="1">
      <c r="A13" s="351">
        <v>8</v>
      </c>
      <c r="B13" s="281" t="s">
        <v>61</v>
      </c>
      <c r="C13" s="277" t="s">
        <v>5</v>
      </c>
      <c r="D13" s="278">
        <v>690</v>
      </c>
      <c r="E13" s="278">
        <v>690</v>
      </c>
      <c r="F13" s="278">
        <v>394</v>
      </c>
      <c r="I13" s="286"/>
    </row>
    <row r="14" spans="1:6" s="274" customFormat="1" ht="42.75" customHeight="1">
      <c r="A14" s="282">
        <v>9</v>
      </c>
      <c r="B14" s="283" t="s">
        <v>62</v>
      </c>
      <c r="C14" s="284" t="s">
        <v>429</v>
      </c>
      <c r="D14" s="285">
        <v>0</v>
      </c>
      <c r="E14" s="285">
        <v>0</v>
      </c>
      <c r="F14" s="285">
        <v>0</v>
      </c>
    </row>
    <row r="15" spans="1:6" s="274" customFormat="1" ht="42.75" customHeight="1">
      <c r="A15" s="282">
        <v>10</v>
      </c>
      <c r="B15" s="283" t="s">
        <v>63</v>
      </c>
      <c r="C15" s="287" t="s">
        <v>430</v>
      </c>
      <c r="D15" s="285">
        <v>690</v>
      </c>
      <c r="E15" s="285">
        <v>690</v>
      </c>
      <c r="F15" s="285">
        <v>394</v>
      </c>
    </row>
    <row r="16" spans="1:6" s="274" customFormat="1" ht="69" customHeight="1">
      <c r="A16" s="282">
        <v>11</v>
      </c>
      <c r="B16" s="283" t="s">
        <v>64</v>
      </c>
      <c r="C16" s="284" t="s">
        <v>6</v>
      </c>
      <c r="D16" s="285">
        <v>0</v>
      </c>
      <c r="E16" s="285">
        <v>0</v>
      </c>
      <c r="F16" s="285">
        <v>0</v>
      </c>
    </row>
    <row r="17" spans="1:6" s="274" customFormat="1" ht="42.75" customHeight="1">
      <c r="A17" s="282">
        <v>12</v>
      </c>
      <c r="B17" s="283" t="s">
        <v>65</v>
      </c>
      <c r="C17" s="284" t="s">
        <v>7</v>
      </c>
      <c r="D17" s="285">
        <v>0</v>
      </c>
      <c r="E17" s="285">
        <v>0</v>
      </c>
      <c r="F17" s="285">
        <v>0</v>
      </c>
    </row>
    <row r="18" spans="1:6" s="274" customFormat="1" ht="42.75" customHeight="1">
      <c r="A18" s="282">
        <v>13</v>
      </c>
      <c r="B18" s="283" t="s">
        <v>66</v>
      </c>
      <c r="C18" s="284" t="s">
        <v>8</v>
      </c>
      <c r="D18" s="285">
        <v>0</v>
      </c>
      <c r="E18" s="285">
        <v>0</v>
      </c>
      <c r="F18" s="285">
        <v>0</v>
      </c>
    </row>
    <row r="19" spans="1:6" s="274" customFormat="1" ht="42.75" customHeight="1">
      <c r="A19" s="282">
        <v>14</v>
      </c>
      <c r="B19" s="283" t="s">
        <v>67</v>
      </c>
      <c r="C19" s="287" t="s">
        <v>431</v>
      </c>
      <c r="D19" s="285">
        <v>0</v>
      </c>
      <c r="E19" s="285">
        <v>0</v>
      </c>
      <c r="F19" s="285">
        <v>0</v>
      </c>
    </row>
    <row r="20" spans="1:6" s="274" customFormat="1" ht="42.75" customHeight="1">
      <c r="A20" s="282">
        <v>15</v>
      </c>
      <c r="B20" s="283" t="s">
        <v>68</v>
      </c>
      <c r="C20" s="287" t="s">
        <v>9</v>
      </c>
      <c r="D20" s="285">
        <v>0</v>
      </c>
      <c r="E20" s="285">
        <v>0</v>
      </c>
      <c r="F20" s="285">
        <v>0</v>
      </c>
    </row>
    <row r="21" spans="1:10" s="274" customFormat="1" ht="67.5" customHeight="1">
      <c r="A21" s="282">
        <v>16</v>
      </c>
      <c r="B21" s="283" t="s">
        <v>69</v>
      </c>
      <c r="C21" s="287" t="s">
        <v>432</v>
      </c>
      <c r="D21" s="285">
        <v>0</v>
      </c>
      <c r="E21" s="285">
        <v>0</v>
      </c>
      <c r="F21" s="285">
        <v>0</v>
      </c>
      <c r="J21" s="274" t="s">
        <v>185</v>
      </c>
    </row>
    <row r="22" spans="1:6" s="280" customFormat="1" ht="42.75" customHeight="1">
      <c r="A22" s="351">
        <v>17</v>
      </c>
      <c r="B22" s="281" t="s">
        <v>70</v>
      </c>
      <c r="C22" s="277" t="s">
        <v>10</v>
      </c>
      <c r="D22" s="278">
        <v>620</v>
      </c>
      <c r="E22" s="278">
        <v>620</v>
      </c>
      <c r="F22" s="278">
        <v>480</v>
      </c>
    </row>
    <row r="23" spans="1:6" s="274" customFormat="1" ht="42.75" customHeight="1">
      <c r="A23" s="282">
        <v>18</v>
      </c>
      <c r="B23" s="283" t="s">
        <v>71</v>
      </c>
      <c r="C23" s="284" t="s">
        <v>11</v>
      </c>
      <c r="D23" s="285">
        <v>620</v>
      </c>
      <c r="E23" s="285">
        <v>620</v>
      </c>
      <c r="F23" s="285">
        <v>480</v>
      </c>
    </row>
    <row r="24" spans="1:6" s="274" customFormat="1" ht="42.75" customHeight="1">
      <c r="A24" s="282">
        <v>19</v>
      </c>
      <c r="B24" s="283" t="s">
        <v>72</v>
      </c>
      <c r="C24" s="284" t="s">
        <v>12</v>
      </c>
      <c r="D24" s="285">
        <v>0</v>
      </c>
      <c r="E24" s="285">
        <v>0</v>
      </c>
      <c r="F24" s="285">
        <v>0</v>
      </c>
    </row>
    <row r="25" spans="1:6" s="274" customFormat="1" ht="42.75" customHeight="1">
      <c r="A25" s="282">
        <v>20</v>
      </c>
      <c r="B25" s="283" t="s">
        <v>226</v>
      </c>
      <c r="C25" s="284" t="s">
        <v>433</v>
      </c>
      <c r="D25" s="285">
        <v>0</v>
      </c>
      <c r="E25" s="285">
        <v>0</v>
      </c>
      <c r="F25" s="285">
        <v>0</v>
      </c>
    </row>
    <row r="26" spans="1:6" s="280" customFormat="1" ht="60">
      <c r="A26" s="351">
        <v>21</v>
      </c>
      <c r="B26" s="351" t="s">
        <v>73</v>
      </c>
      <c r="C26" s="277" t="s">
        <v>434</v>
      </c>
      <c r="D26" s="288">
        <v>11356</v>
      </c>
      <c r="E26" s="288">
        <v>19858</v>
      </c>
      <c r="F26" s="288">
        <v>10219</v>
      </c>
    </row>
    <row r="27" ht="12.75">
      <c r="D27" s="76"/>
    </row>
  </sheetData>
  <sheetProtection/>
  <mergeCells count="4">
    <mergeCell ref="A4:A5"/>
    <mergeCell ref="A1:F1"/>
    <mergeCell ref="A2:F2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1"/>
  <colBreaks count="2" manualBreakCount="2">
    <brk id="5" max="25" man="1"/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2"/>
  <sheetViews>
    <sheetView view="pageBreakPreview" zoomScale="76" zoomScaleSheetLayoutView="76" zoomScalePageLayoutView="0" workbookViewId="0" topLeftCell="A1">
      <selection activeCell="A2" sqref="A2:F2"/>
    </sheetView>
  </sheetViews>
  <sheetFormatPr defaultColWidth="9.00390625" defaultRowHeight="12.75"/>
  <cols>
    <col min="1" max="1" width="11.375" style="137" customWidth="1"/>
    <col min="2" max="2" width="10.75390625" style="70" customWidth="1"/>
    <col min="3" max="3" width="46.125" style="65" customWidth="1"/>
    <col min="4" max="4" width="18.75390625" style="91" customWidth="1"/>
    <col min="5" max="5" width="21.75390625" style="65" customWidth="1"/>
    <col min="6" max="6" width="0.12890625" style="65" customWidth="1"/>
    <col min="7" max="7" width="0.6171875" style="65" customWidth="1"/>
    <col min="8" max="16384" width="9.125" style="65" customWidth="1"/>
  </cols>
  <sheetData>
    <row r="1" spans="1:7" ht="12.75">
      <c r="A1" s="490" t="s">
        <v>709</v>
      </c>
      <c r="B1" s="491"/>
      <c r="C1" s="491"/>
      <c r="D1" s="491"/>
      <c r="E1" s="491"/>
      <c r="F1" s="491"/>
      <c r="G1" s="103"/>
    </row>
    <row r="2" spans="1:9" s="78" customFormat="1" ht="18" customHeight="1">
      <c r="A2" s="492" t="s">
        <v>686</v>
      </c>
      <c r="B2" s="493"/>
      <c r="C2" s="493"/>
      <c r="D2" s="493"/>
      <c r="E2" s="493"/>
      <c r="F2" s="493"/>
      <c r="G2" s="108"/>
      <c r="I2" s="79"/>
    </row>
    <row r="3" spans="1:9" s="78" customFormat="1" ht="18.75">
      <c r="A3" s="488" t="s">
        <v>282</v>
      </c>
      <c r="B3" s="489" t="s">
        <v>249</v>
      </c>
      <c r="C3" s="489"/>
      <c r="D3" s="353" t="s">
        <v>281</v>
      </c>
      <c r="E3" s="360" t="s">
        <v>250</v>
      </c>
      <c r="F3" s="360" t="s">
        <v>252</v>
      </c>
      <c r="G3" s="80"/>
      <c r="I3" s="79"/>
    </row>
    <row r="4" spans="1:7" ht="236.25">
      <c r="A4" s="488"/>
      <c r="B4" s="489" t="s">
        <v>81</v>
      </c>
      <c r="C4" s="489"/>
      <c r="D4" s="353" t="s">
        <v>101</v>
      </c>
      <c r="E4" s="360" t="s">
        <v>567</v>
      </c>
      <c r="F4" s="360" t="s">
        <v>573</v>
      </c>
      <c r="G4" s="70"/>
    </row>
    <row r="5" spans="1:6" s="83" customFormat="1" ht="15.75">
      <c r="A5" s="135">
        <v>1</v>
      </c>
      <c r="B5" s="81" t="s">
        <v>54</v>
      </c>
      <c r="C5" s="109" t="s">
        <v>52</v>
      </c>
      <c r="D5" s="82">
        <v>63004</v>
      </c>
      <c r="E5" s="82">
        <v>75764</v>
      </c>
      <c r="F5" s="82">
        <v>39204</v>
      </c>
    </row>
    <row r="6" spans="1:6" s="85" customFormat="1" ht="15.75">
      <c r="A6" s="352">
        <v>2</v>
      </c>
      <c r="B6" s="84"/>
      <c r="C6" s="47" t="s">
        <v>14</v>
      </c>
      <c r="D6" s="93">
        <v>15340</v>
      </c>
      <c r="E6" s="93">
        <v>21712</v>
      </c>
      <c r="F6" s="93">
        <v>15799</v>
      </c>
    </row>
    <row r="7" spans="1:6" ht="15.75">
      <c r="A7" s="96">
        <v>3</v>
      </c>
      <c r="B7" s="75" t="s">
        <v>106</v>
      </c>
      <c r="C7" s="48" t="s">
        <v>15</v>
      </c>
      <c r="D7" s="94">
        <v>11189</v>
      </c>
      <c r="E7" s="94">
        <v>13497</v>
      </c>
      <c r="F7" s="94">
        <v>10251</v>
      </c>
    </row>
    <row r="8" spans="1:6" ht="15.75">
      <c r="A8" s="96">
        <v>4</v>
      </c>
      <c r="B8" s="75" t="s">
        <v>107</v>
      </c>
      <c r="C8" s="48" t="s">
        <v>16</v>
      </c>
      <c r="D8" s="94">
        <v>0</v>
      </c>
      <c r="E8" s="94">
        <v>8</v>
      </c>
      <c r="F8" s="94">
        <v>73</v>
      </c>
    </row>
    <row r="9" spans="1:6" ht="15.75">
      <c r="A9" s="96">
        <v>5</v>
      </c>
      <c r="B9" s="75" t="s">
        <v>108</v>
      </c>
      <c r="C9" s="48" t="s">
        <v>17</v>
      </c>
      <c r="D9" s="94">
        <v>20</v>
      </c>
      <c r="E9" s="94">
        <v>70</v>
      </c>
      <c r="F9" s="94">
        <v>44</v>
      </c>
    </row>
    <row r="10" spans="1:6" ht="15.75">
      <c r="A10" s="96">
        <v>6</v>
      </c>
      <c r="B10" s="75" t="s">
        <v>109</v>
      </c>
      <c r="C10" s="48" t="s">
        <v>18</v>
      </c>
      <c r="D10" s="94">
        <v>10</v>
      </c>
      <c r="E10" s="94">
        <v>20</v>
      </c>
      <c r="F10" s="94">
        <v>15</v>
      </c>
    </row>
    <row r="11" spans="1:6" ht="15.75">
      <c r="A11" s="96">
        <v>7</v>
      </c>
      <c r="B11" s="75" t="s">
        <v>110</v>
      </c>
      <c r="C11" s="48" t="s">
        <v>19</v>
      </c>
      <c r="D11" s="94">
        <v>0</v>
      </c>
      <c r="E11" s="94">
        <v>0</v>
      </c>
      <c r="F11" s="94">
        <v>0</v>
      </c>
    </row>
    <row r="12" spans="1:6" ht="15.75">
      <c r="A12" s="96">
        <v>8</v>
      </c>
      <c r="B12" s="75" t="s">
        <v>111</v>
      </c>
      <c r="C12" s="48" t="s">
        <v>20</v>
      </c>
      <c r="D12" s="94">
        <v>440</v>
      </c>
      <c r="E12" s="94">
        <v>460</v>
      </c>
      <c r="F12" s="94">
        <v>259</v>
      </c>
    </row>
    <row r="13" spans="1:6" ht="15.75">
      <c r="A13" s="96">
        <v>9</v>
      </c>
      <c r="B13" s="75" t="s">
        <v>112</v>
      </c>
      <c r="C13" s="48" t="s">
        <v>21</v>
      </c>
      <c r="D13" s="94">
        <v>0</v>
      </c>
      <c r="E13" s="94">
        <v>0</v>
      </c>
      <c r="F13" s="94">
        <v>0</v>
      </c>
    </row>
    <row r="14" spans="1:6" ht="31.5">
      <c r="A14" s="96">
        <v>10</v>
      </c>
      <c r="B14" s="75" t="s">
        <v>113</v>
      </c>
      <c r="C14" s="48" t="s">
        <v>22</v>
      </c>
      <c r="D14" s="94">
        <v>1610</v>
      </c>
      <c r="E14" s="94">
        <v>1610</v>
      </c>
      <c r="F14" s="94">
        <v>1610</v>
      </c>
    </row>
    <row r="15" spans="1:6" ht="15.75">
      <c r="A15" s="96">
        <v>11</v>
      </c>
      <c r="B15" s="75" t="s">
        <v>114</v>
      </c>
      <c r="C15" s="48" t="s">
        <v>23</v>
      </c>
      <c r="D15" s="94">
        <v>50</v>
      </c>
      <c r="E15" s="94">
        <v>50</v>
      </c>
      <c r="F15" s="94">
        <v>37</v>
      </c>
    </row>
    <row r="16" spans="1:6" ht="31.5">
      <c r="A16" s="96">
        <v>12</v>
      </c>
      <c r="B16" s="75" t="s">
        <v>115</v>
      </c>
      <c r="C16" s="48" t="s">
        <v>24</v>
      </c>
      <c r="D16" s="94">
        <v>2021</v>
      </c>
      <c r="E16" s="94">
        <v>7167</v>
      </c>
      <c r="F16" s="94">
        <v>5120</v>
      </c>
    </row>
    <row r="17" spans="1:6" s="85" customFormat="1" ht="15.75">
      <c r="A17" s="352">
        <v>13</v>
      </c>
      <c r="B17" s="84"/>
      <c r="C17" s="47" t="s">
        <v>25</v>
      </c>
      <c r="D17" s="93">
        <v>25758</v>
      </c>
      <c r="E17" s="93">
        <v>31613</v>
      </c>
      <c r="F17" s="93">
        <v>13058</v>
      </c>
    </row>
    <row r="18" spans="1:6" ht="15.75">
      <c r="A18" s="96">
        <v>14</v>
      </c>
      <c r="B18" s="75" t="s">
        <v>116</v>
      </c>
      <c r="C18" s="48" t="s">
        <v>26</v>
      </c>
      <c r="D18" s="94">
        <v>522</v>
      </c>
      <c r="E18" s="94">
        <v>522</v>
      </c>
      <c r="F18" s="94">
        <v>171</v>
      </c>
    </row>
    <row r="19" spans="1:6" ht="15.75">
      <c r="A19" s="96">
        <v>15</v>
      </c>
      <c r="B19" s="75" t="s">
        <v>117</v>
      </c>
      <c r="C19" s="48" t="s">
        <v>27</v>
      </c>
      <c r="D19" s="94">
        <v>0</v>
      </c>
      <c r="E19" s="94">
        <v>100</v>
      </c>
      <c r="F19" s="94">
        <v>57</v>
      </c>
    </row>
    <row r="20" spans="1:6" ht="15.75">
      <c r="A20" s="96">
        <v>16</v>
      </c>
      <c r="B20" s="75" t="s">
        <v>118</v>
      </c>
      <c r="C20" s="48" t="s">
        <v>28</v>
      </c>
      <c r="D20" s="94">
        <v>0</v>
      </c>
      <c r="E20" s="94">
        <v>500</v>
      </c>
      <c r="F20" s="94">
        <v>204</v>
      </c>
    </row>
    <row r="21" spans="1:6" ht="15.75">
      <c r="A21" s="96">
        <v>17</v>
      </c>
      <c r="B21" s="75" t="s">
        <v>119</v>
      </c>
      <c r="C21" s="48" t="s">
        <v>29</v>
      </c>
      <c r="D21" s="94">
        <v>125</v>
      </c>
      <c r="E21" s="94">
        <v>2942</v>
      </c>
      <c r="F21" s="94">
        <v>1438</v>
      </c>
    </row>
    <row r="22" spans="1:6" ht="15.75">
      <c r="A22" s="96">
        <v>18</v>
      </c>
      <c r="B22" s="75" t="s">
        <v>120</v>
      </c>
      <c r="C22" s="48" t="s">
        <v>30</v>
      </c>
      <c r="D22" s="94">
        <v>2500</v>
      </c>
      <c r="E22" s="94">
        <v>2960</v>
      </c>
      <c r="F22" s="94">
        <v>1857</v>
      </c>
    </row>
    <row r="23" spans="1:6" ht="15.75">
      <c r="A23" s="96">
        <v>19</v>
      </c>
      <c r="B23" s="75" t="s">
        <v>209</v>
      </c>
      <c r="C23" s="48" t="s">
        <v>31</v>
      </c>
      <c r="D23" s="94">
        <v>6072</v>
      </c>
      <c r="E23" s="94">
        <v>6333</v>
      </c>
      <c r="F23" s="94">
        <v>3936</v>
      </c>
    </row>
    <row r="24" spans="1:6" ht="15.75">
      <c r="A24" s="96">
        <v>20</v>
      </c>
      <c r="B24" s="75" t="s">
        <v>210</v>
      </c>
      <c r="C24" s="49" t="s">
        <v>32</v>
      </c>
      <c r="D24" s="94">
        <v>438</v>
      </c>
      <c r="E24" s="94">
        <v>463</v>
      </c>
      <c r="F24" s="94">
        <v>154</v>
      </c>
    </row>
    <row r="25" spans="1:6" ht="15.75">
      <c r="A25" s="96">
        <v>21</v>
      </c>
      <c r="B25" s="75" t="s">
        <v>211</v>
      </c>
      <c r="C25" s="48" t="s">
        <v>33</v>
      </c>
      <c r="D25" s="94">
        <v>9702</v>
      </c>
      <c r="E25" s="94">
        <v>11272</v>
      </c>
      <c r="F25" s="94">
        <v>682</v>
      </c>
    </row>
    <row r="26" spans="1:6" ht="15.75">
      <c r="A26" s="96">
        <v>22</v>
      </c>
      <c r="B26" s="75" t="s">
        <v>212</v>
      </c>
      <c r="C26" s="48" t="s">
        <v>34</v>
      </c>
      <c r="D26" s="94">
        <v>5019</v>
      </c>
      <c r="E26" s="94">
        <v>4505</v>
      </c>
      <c r="F26" s="94">
        <v>3749</v>
      </c>
    </row>
    <row r="27" spans="1:6" ht="15.75">
      <c r="A27" s="96">
        <v>23</v>
      </c>
      <c r="B27" s="75" t="s">
        <v>213</v>
      </c>
      <c r="C27" s="48" t="s">
        <v>35</v>
      </c>
      <c r="D27" s="94">
        <v>0</v>
      </c>
      <c r="E27" s="94">
        <v>0</v>
      </c>
      <c r="F27" s="94">
        <v>0</v>
      </c>
    </row>
    <row r="28" spans="1:6" ht="15.75">
      <c r="A28" s="96">
        <v>24</v>
      </c>
      <c r="B28" s="75" t="s">
        <v>214</v>
      </c>
      <c r="C28" s="48" t="s">
        <v>36</v>
      </c>
      <c r="D28" s="94">
        <v>1380</v>
      </c>
      <c r="E28" s="94">
        <v>2016</v>
      </c>
      <c r="F28" s="94">
        <v>810</v>
      </c>
    </row>
    <row r="29" spans="1:6" s="85" customFormat="1" ht="15.75">
      <c r="A29" s="352">
        <v>25</v>
      </c>
      <c r="B29" s="84"/>
      <c r="C29" s="47" t="s">
        <v>37</v>
      </c>
      <c r="D29" s="93">
        <v>20986</v>
      </c>
      <c r="E29" s="93">
        <v>21619</v>
      </c>
      <c r="F29" s="93">
        <v>9992</v>
      </c>
    </row>
    <row r="30" spans="1:6" ht="15.75">
      <c r="A30" s="96">
        <v>26</v>
      </c>
      <c r="B30" s="75" t="s">
        <v>215</v>
      </c>
      <c r="C30" s="49" t="s">
        <v>38</v>
      </c>
      <c r="D30" s="94">
        <v>15761</v>
      </c>
      <c r="E30" s="94">
        <v>18836</v>
      </c>
      <c r="F30" s="94">
        <v>18</v>
      </c>
    </row>
    <row r="31" spans="1:6" ht="15.75">
      <c r="A31" s="96">
        <v>27</v>
      </c>
      <c r="B31" s="75" t="s">
        <v>216</v>
      </c>
      <c r="C31" s="49" t="s">
        <v>39</v>
      </c>
      <c r="D31" s="94">
        <v>240</v>
      </c>
      <c r="E31" s="94">
        <v>243</v>
      </c>
      <c r="F31" s="94">
        <v>0</v>
      </c>
    </row>
    <row r="32" spans="1:6" ht="15.75">
      <c r="A32" s="96">
        <v>28</v>
      </c>
      <c r="B32" s="75" t="s">
        <v>217</v>
      </c>
      <c r="C32" s="48" t="s">
        <v>40</v>
      </c>
      <c r="D32" s="94">
        <v>0</v>
      </c>
      <c r="E32" s="94">
        <v>0</v>
      </c>
      <c r="F32" s="94">
        <v>0</v>
      </c>
    </row>
    <row r="33" spans="1:6" ht="15.75">
      <c r="A33" s="96">
        <v>29</v>
      </c>
      <c r="B33" s="75" t="s">
        <v>218</v>
      </c>
      <c r="C33" s="48" t="s">
        <v>41</v>
      </c>
      <c r="D33" s="94">
        <v>4985</v>
      </c>
      <c r="E33" s="94">
        <v>2540</v>
      </c>
      <c r="F33" s="94">
        <v>927</v>
      </c>
    </row>
    <row r="34" spans="1:6" ht="15.75">
      <c r="A34" s="96">
        <v>30</v>
      </c>
      <c r="B34" s="75" t="s">
        <v>219</v>
      </c>
      <c r="C34" s="48" t="s">
        <v>42</v>
      </c>
      <c r="D34" s="94">
        <v>0</v>
      </c>
      <c r="E34" s="94">
        <v>0</v>
      </c>
      <c r="F34" s="94">
        <v>0</v>
      </c>
    </row>
    <row r="35" spans="1:6" s="85" customFormat="1" ht="15.75">
      <c r="A35" s="352">
        <v>31</v>
      </c>
      <c r="B35" s="84"/>
      <c r="C35" s="47" t="s">
        <v>43</v>
      </c>
      <c r="D35" s="93">
        <v>920</v>
      </c>
      <c r="E35" s="93">
        <v>820</v>
      </c>
      <c r="F35" s="93">
        <v>355</v>
      </c>
    </row>
    <row r="36" spans="1:6" ht="15.75">
      <c r="A36" s="96">
        <v>32</v>
      </c>
      <c r="B36" s="75" t="s">
        <v>220</v>
      </c>
      <c r="C36" s="48" t="s">
        <v>44</v>
      </c>
      <c r="D36" s="94"/>
      <c r="E36" s="94"/>
      <c r="F36" s="94"/>
    </row>
    <row r="37" spans="1:6" ht="15.75">
      <c r="A37" s="96">
        <v>33</v>
      </c>
      <c r="B37" s="75" t="s">
        <v>221</v>
      </c>
      <c r="C37" s="48" t="s">
        <v>45</v>
      </c>
      <c r="D37" s="94"/>
      <c r="E37" s="94"/>
      <c r="F37" s="94"/>
    </row>
    <row r="38" spans="1:6" ht="15.75">
      <c r="A38" s="96">
        <v>34</v>
      </c>
      <c r="B38" s="75" t="s">
        <v>222</v>
      </c>
      <c r="C38" s="48" t="s">
        <v>46</v>
      </c>
      <c r="D38" s="94">
        <v>920</v>
      </c>
      <c r="E38" s="94">
        <v>820</v>
      </c>
      <c r="F38" s="94">
        <v>355</v>
      </c>
    </row>
    <row r="39" spans="1:8" s="86" customFormat="1" ht="15.75">
      <c r="A39" s="135">
        <v>35</v>
      </c>
      <c r="B39" s="92" t="s">
        <v>223</v>
      </c>
      <c r="C39" s="106" t="s">
        <v>47</v>
      </c>
      <c r="D39" s="82"/>
      <c r="E39" s="82"/>
      <c r="F39" s="82"/>
      <c r="H39" s="87"/>
    </row>
    <row r="40" spans="1:6" ht="15.75">
      <c r="A40" s="96"/>
      <c r="B40" s="51"/>
      <c r="C40" s="48"/>
      <c r="D40" s="94"/>
      <c r="E40" s="94"/>
      <c r="F40" s="94"/>
    </row>
    <row r="41" spans="1:7" s="90" customFormat="1" ht="15.75">
      <c r="A41" s="136">
        <v>36</v>
      </c>
      <c r="B41" s="88"/>
      <c r="C41" s="107" t="s">
        <v>53</v>
      </c>
      <c r="D41" s="82">
        <v>63004</v>
      </c>
      <c r="E41" s="82">
        <v>75764</v>
      </c>
      <c r="F41" s="82">
        <v>39204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F1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2014-09-09T10:11:21Z</cp:lastPrinted>
  <dcterms:created xsi:type="dcterms:W3CDTF">1997-01-17T14:02:09Z</dcterms:created>
  <dcterms:modified xsi:type="dcterms:W3CDTF">2014-11-30T14:21:02Z</dcterms:modified>
  <cp:category/>
  <cp:version/>
  <cp:contentType/>
  <cp:contentStatus/>
</cp:coreProperties>
</file>