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26" activeTab="30"/>
  </bookViews>
  <sheets>
    <sheet name="ÖNORMÁNYZAT NAGY mérleg  (2)" sheetId="1" r:id="rId1"/>
    <sheet name="ÖNKORMÁNYZAT NAGY bevételei" sheetId="2" r:id="rId2"/>
    <sheet name="ÖNORMÁNYZAT NAGY szem.jutt." sheetId="3" r:id="rId3"/>
    <sheet name="ÖNKORMÁNYZAT NAGY dologi" sheetId="4" r:id="rId4"/>
    <sheet name="ÖNKORMÁNYZAT NAGY szakfeladatos" sheetId="5" r:id="rId5"/>
    <sheet name="ÖNORMÁNYZAT KIS mérleg (2)" sheetId="6" r:id="rId6"/>
    <sheet name="ÖNKORMÁNYZAT KIS bevételei" sheetId="7" r:id="rId7"/>
    <sheet name="ÖNORMÁNYZAT KIS szem.jutt." sheetId="8" r:id="rId8"/>
    <sheet name="ÖNKORMÁNYZAT KIS dologi" sheetId="9" r:id="rId9"/>
    <sheet name="ÖNKORMÁNYZAT KIS szakfeladatos" sheetId="10" r:id="rId10"/>
    <sheet name="Ph mérleg (2)" sheetId="11" r:id="rId11"/>
    <sheet name="PH bevételei" sheetId="12" r:id="rId12"/>
    <sheet name="PH szem.jutt." sheetId="13" r:id="rId13"/>
    <sheet name="PH dologi" sheetId="14" r:id="rId14"/>
    <sheet name="PH szakfeladat-kiadás" sheetId="15" r:id="rId15"/>
    <sheet name="Óvoda mérleg  (2)" sheetId="16" r:id="rId16"/>
    <sheet name="Óvoda bevételei" sheetId="17" r:id="rId17"/>
    <sheet name="Óvoda személyi jutt." sheetId="18" r:id="rId18"/>
    <sheet name="Óvoda dologi" sheetId="19" r:id="rId19"/>
    <sheet name="Óvoda szakfeladatok kiadás" sheetId="20" r:id="rId20"/>
    <sheet name="Öno mérleg (2)" sheetId="21" r:id="rId21"/>
    <sheet name="ÖNO bevétel (2)" sheetId="22" r:id="rId22"/>
    <sheet name="ÖNO szem.jutt. (2)" sheetId="23" r:id="rId23"/>
    <sheet name="ÖNO dologi (2)" sheetId="24" r:id="rId24"/>
    <sheet name="ÖNO szakfeladat-kiadás (2)" sheetId="25" r:id="rId25"/>
    <sheet name="Szoc.juttatások " sheetId="26" r:id="rId26"/>
    <sheet name="Önk.felhalmozási tábla" sheetId="27" r:id="rId27"/>
    <sheet name="Finanszírozási ütemterv" sheetId="28" r:id="rId28"/>
    <sheet name="Önk. létszámkerete" sheetId="29" r:id="rId29"/>
    <sheet name="Támogatások" sheetId="30" r:id="rId30"/>
    <sheet name="gördülő (2)" sheetId="31" r:id="rId31"/>
  </sheets>
  <externalReferences>
    <externalReference r:id="rId34"/>
  </externalReferences>
  <definedNames>
    <definedName name="_xlnm.Print_Area" localSheetId="27">'Finanszírozási ütemterv'!$A$1:$P$37</definedName>
    <definedName name="_xlnm.Print_Area" localSheetId="30">'gördülő (2)'!$A$1:$Z$32</definedName>
    <definedName name="_xlnm.Print_Area" localSheetId="16">'Óvoda bevételei'!$A$1:$L$61</definedName>
    <definedName name="_xlnm.Print_Area" localSheetId="18">'Óvoda dologi'!$A$1:$F$41</definedName>
    <definedName name="_xlnm.Print_Area" localSheetId="15">'Óvoda mérleg  (2)'!$A$1:$Y$32</definedName>
    <definedName name="_xlnm.Print_Area" localSheetId="19">'Óvoda szakfeladatok kiadás'!$A$1:$M$28</definedName>
    <definedName name="_xlnm.Print_Area" localSheetId="17">'Óvoda személyi jutt.'!$A$1:$F$26</definedName>
    <definedName name="_xlnm.Print_Area" localSheetId="28">'Önk. létszámkerete'!$A$1:$D$22</definedName>
    <definedName name="_xlnm.Print_Area" localSheetId="26">'Önk.felhalmozási tábla'!$A$1:$M$35</definedName>
    <definedName name="_xlnm.Print_Area" localSheetId="6">'ÖNKORMÁNYZAT KIS bevételei'!$A$1:$L$60</definedName>
    <definedName name="_xlnm.Print_Area" localSheetId="8">'ÖNKORMÁNYZAT KIS dologi'!$A$1:$F$41</definedName>
    <definedName name="_xlnm.Print_Area" localSheetId="9">'ÖNKORMÁNYZAT KIS szakfeladatos'!$A$1:$M$99</definedName>
    <definedName name="_xlnm.Print_Area" localSheetId="1">'ÖNKORMÁNYZAT NAGY bevételei'!$A$1:$L$60</definedName>
    <definedName name="_xlnm.Print_Area" localSheetId="3">'ÖNKORMÁNYZAT NAGY dologi'!$A$1:$F$41</definedName>
    <definedName name="_xlnm.Print_Area" localSheetId="4">'ÖNKORMÁNYZAT NAGY szakfeladatos'!$A$1:$M$130</definedName>
    <definedName name="_xlnm.Print_Area" localSheetId="21">'ÖNO bevétel (2)'!$A$1:$L$60</definedName>
    <definedName name="_xlnm.Print_Area" localSheetId="23">'ÖNO dologi (2)'!$A$1:$F$41</definedName>
    <definedName name="_xlnm.Print_Area" localSheetId="20">'Öno mérleg (2)'!$A$1:$Y$32</definedName>
    <definedName name="_xlnm.Print_Area" localSheetId="24">'ÖNO szakfeladat-kiadás (2)'!$A$1:$M$59</definedName>
    <definedName name="_xlnm.Print_Area" localSheetId="22">'ÖNO szem.jutt. (2)'!$A$1:$F$26</definedName>
    <definedName name="_xlnm.Print_Area" localSheetId="5">'ÖNORMÁNYZAT KIS mérleg (2)'!$A$1:$Y$32</definedName>
    <definedName name="_xlnm.Print_Area" localSheetId="7">'ÖNORMÁNYZAT KIS szem.jutt.'!$A$1:$F$26</definedName>
    <definedName name="_xlnm.Print_Area" localSheetId="0">'ÖNORMÁNYZAT NAGY mérleg  (2)'!$A$1:$Y$32</definedName>
    <definedName name="_xlnm.Print_Area" localSheetId="2">'ÖNORMÁNYZAT NAGY szem.jutt.'!$A$1:$F$26</definedName>
    <definedName name="_xlnm.Print_Area" localSheetId="11">'PH bevételei'!$A$1:$L$61</definedName>
    <definedName name="_xlnm.Print_Area" localSheetId="13">'PH dologi'!$A$1:$F$41</definedName>
    <definedName name="_xlnm.Print_Area" localSheetId="10">'Ph mérleg (2)'!$A$1:$Y$32</definedName>
    <definedName name="_xlnm.Print_Area" localSheetId="14">'PH szakfeladat-kiadás'!$A$1:$M$47</definedName>
    <definedName name="_xlnm.Print_Area" localSheetId="12">'PH szem.jutt.'!$A$1:$F$26</definedName>
    <definedName name="_xlnm.Print_Area" localSheetId="25">'Szoc.juttatások '!$A$1:$F$21</definedName>
    <definedName name="_xlnm.Print_Area" localSheetId="29">'Támogatások'!$A$1:$F$28</definedName>
  </definedNames>
  <calcPr fullCalcOnLoad="1"/>
</workbook>
</file>

<file path=xl/sharedStrings.xml><?xml version="1.0" encoding="utf-8"?>
<sst xmlns="http://schemas.openxmlformats.org/spreadsheetml/2006/main" count="2883" uniqueCount="603">
  <si>
    <t>Megnevezés</t>
  </si>
  <si>
    <t>eredeti előirányzat</t>
  </si>
  <si>
    <t xml:space="preserve">Személyi juttatások </t>
  </si>
  <si>
    <t>Alapilletmények</t>
  </si>
  <si>
    <t>Nyelvpótlék</t>
  </si>
  <si>
    <t xml:space="preserve">Nem rendszeres szemléyi juttatás </t>
  </si>
  <si>
    <t xml:space="preserve">Egyéb különféle mukavégzéshez kapcs juttatás </t>
  </si>
  <si>
    <t>Végkielégítés</t>
  </si>
  <si>
    <t>Jubileumi jutalom</t>
  </si>
  <si>
    <t>Étkezésihozzájárulás</t>
  </si>
  <si>
    <t>Külső személyi juttatások   (52)</t>
  </si>
  <si>
    <t>Állományba nem tartozók megbízási díja</t>
  </si>
  <si>
    <t xml:space="preserve">Egyéb juttatások 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</si>
  <si>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</si>
  <si>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</si>
  <si>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</si>
  <si>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</si>
  <si>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</si>
  <si>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</si>
  <si>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</si>
  <si>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</si>
  <si>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</si>
  <si>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</si>
  <si>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</si>
  <si>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</si>
  <si>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</si>
  <si>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</si>
  <si>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</si>
  <si>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</si>
  <si>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</si>
  <si>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Villamosenergia-szolgáltatás díjai</t>
  </si>
  <si>
    <t>Víz- és csatornadíjak</t>
  </si>
  <si>
    <t>Karbantartás, kisjavítási szolg. díjak</t>
  </si>
  <si>
    <t xml:space="preserve">Egyéb üzemeltetési, fenntartási szolgáltatások </t>
  </si>
  <si>
    <t>Vásárolt közszolgáltatások</t>
  </si>
  <si>
    <t>Továbbszámlázott szolgáltatások</t>
  </si>
  <si>
    <t>Különféle dologi kiadások            (56)</t>
  </si>
  <si>
    <t>Általános forgalmi adó</t>
  </si>
  <si>
    <t>Belföldi kiküldetés</t>
  </si>
  <si>
    <t xml:space="preserve">Reprezentáció </t>
  </si>
  <si>
    <t>Egyéb különféle dologi kiadások</t>
  </si>
  <si>
    <t>Számlázott szellemi tevékenység</t>
  </si>
  <si>
    <t>Egyéb folyó kiadások                   (57)</t>
  </si>
  <si>
    <t>Különféle költségvetési befizetések</t>
  </si>
  <si>
    <t>Adók, díjak egyéb befizetések</t>
  </si>
  <si>
    <t>Kamatkiadások (Működési)</t>
  </si>
  <si>
    <t>Kamatkiadások (Felhalmozási)</t>
  </si>
  <si>
    <t xml:space="preserve">Időskorúak járadéka </t>
  </si>
  <si>
    <t xml:space="preserve">Átmeneti segély </t>
  </si>
  <si>
    <t>Általános tartalék</t>
  </si>
  <si>
    <t>Dologi kiadások összesen</t>
  </si>
  <si>
    <t>Dologi jellegű kiadások összesen</t>
  </si>
  <si>
    <t>I.</t>
  </si>
  <si>
    <t>I.1</t>
  </si>
  <si>
    <t>I1.1</t>
  </si>
  <si>
    <t>I1.2</t>
  </si>
  <si>
    <t>I1.3</t>
  </si>
  <si>
    <t>I1.4</t>
  </si>
  <si>
    <t>I1.5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</si>
  <si>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</si>
  <si>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</si>
  <si>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</si>
  <si>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</si>
  <si>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</si>
  <si>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</si>
  <si>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</si>
  <si>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</si>
  <si>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</si>
  <si>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I.3</t>
  </si>
  <si>
    <t>I.3.1</t>
  </si>
  <si>
    <t>I.3.2</t>
  </si>
  <si>
    <t>II.</t>
  </si>
  <si>
    <t>Adatok E Ft-ban</t>
  </si>
  <si>
    <t>Bevételek</t>
  </si>
  <si>
    <t>Szak- feladat</t>
  </si>
  <si>
    <t>Kiadások</t>
  </si>
  <si>
    <t xml:space="preserve">Megnevezés </t>
  </si>
  <si>
    <t xml:space="preserve">I. </t>
  </si>
  <si>
    <t xml:space="preserve">Beruházások </t>
  </si>
  <si>
    <t xml:space="preserve">III. </t>
  </si>
  <si>
    <t>IV.</t>
  </si>
  <si>
    <t xml:space="preserve">II. </t>
  </si>
  <si>
    <t>VI.</t>
  </si>
  <si>
    <t>V.</t>
  </si>
  <si>
    <t>VII.</t>
  </si>
  <si>
    <t xml:space="preserve">VI. </t>
  </si>
  <si>
    <t>VIII.</t>
  </si>
  <si>
    <t>Felhalmozási bevételek összesen:</t>
  </si>
  <si>
    <t xml:space="preserve">Felhalmozási kiadások összesen: </t>
  </si>
  <si>
    <t xml:space="preserve">Különbözet (hiány): </t>
  </si>
  <si>
    <t xml:space="preserve"> eredeti előirányzat </t>
  </si>
  <si>
    <t>III.</t>
  </si>
  <si>
    <t xml:space="preserve">Adatok E Ft-ban </t>
  </si>
  <si>
    <t>Működési bevétel</t>
  </si>
  <si>
    <t>Felhalmozási bevétel</t>
  </si>
  <si>
    <t>Összes bevétel</t>
  </si>
  <si>
    <t xml:space="preserve">Eredeti előirányzat </t>
  </si>
  <si>
    <t xml:space="preserve"> Működési célú pénzeszköz átvétel áh.kivülről</t>
  </si>
  <si>
    <t xml:space="preserve"> Felhalm. célú pénzeszköz átvétel áh.kivülről</t>
  </si>
  <si>
    <t xml:space="preserve"> Előző évi pénzmaradvány igénybevétele</t>
  </si>
  <si>
    <t xml:space="preserve"> Előző évi vállalk.eredmény igénybevétele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</si>
  <si>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</si>
  <si>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</si>
  <si>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</si>
  <si>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</si>
  <si>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</si>
  <si>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</si>
  <si>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</si>
  <si>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</si>
  <si>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</si>
  <si>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</si>
  <si>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</si>
  <si>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</si>
  <si>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</si>
  <si>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</si>
  <si>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</si>
  <si>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Szociális segélyek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</si>
  <si>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</si>
  <si>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</si>
  <si>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</si>
  <si>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</si>
  <si>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</si>
  <si>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Működési bevétel </t>
  </si>
  <si>
    <t xml:space="preserve">Felhalmozási bevétel </t>
  </si>
  <si>
    <t xml:space="preserve">2008.évi teljesítés (várható) </t>
  </si>
  <si>
    <t xml:space="preserve">2009.évi eredeti előirányzat </t>
  </si>
  <si>
    <t xml:space="preserve">Személyi juttatás </t>
  </si>
  <si>
    <t xml:space="preserve">Támogatások </t>
  </si>
  <si>
    <t xml:space="preserve">Dologi kiadások </t>
  </si>
  <si>
    <t xml:space="preserve">Beruházás </t>
  </si>
  <si>
    <t xml:space="preserve">VIII. </t>
  </si>
  <si>
    <t xml:space="preserve">Felújítás </t>
  </si>
  <si>
    <t xml:space="preserve">- Általános tartalék </t>
  </si>
  <si>
    <t xml:space="preserve">- Céltartalék </t>
  </si>
  <si>
    <t xml:space="preserve">Működési célú többlet </t>
  </si>
  <si>
    <t>Kiadások összesen:</t>
  </si>
  <si>
    <t xml:space="preserve">Működési célú kiadás </t>
  </si>
  <si>
    <t xml:space="preserve">Felhalmozási célú kiadás </t>
  </si>
  <si>
    <t xml:space="preserve">Összes hiány </t>
  </si>
  <si>
    <t xml:space="preserve">Felhalmozási célú többlet </t>
  </si>
  <si>
    <t xml:space="preserve">Összes többlet </t>
  </si>
  <si>
    <t xml:space="preserve">eredeti előirányzat </t>
  </si>
  <si>
    <t xml:space="preserve">módosított előirányzat </t>
  </si>
  <si>
    <t xml:space="preserve"> teljesítés (várható) </t>
  </si>
  <si>
    <t xml:space="preserve"> teljesítés </t>
  </si>
  <si>
    <t>Bevételek összesen</t>
  </si>
  <si>
    <t>Működés célú támogatások,kölcsönök</t>
  </si>
  <si>
    <t>Egyéb felhalmozási célú kiadások, támogatások</t>
  </si>
  <si>
    <t xml:space="preserve">működési és felhalmozási bevételek  </t>
  </si>
  <si>
    <t xml:space="preserve">   Működési-Felhalmozási      hiány</t>
  </si>
  <si>
    <t>Polgármesteri Hivatal</t>
  </si>
  <si>
    <t>Felosztott általános kiadások</t>
  </si>
  <si>
    <t>S.sz.</t>
  </si>
  <si>
    <t>Intézmény megnevezése</t>
  </si>
  <si>
    <t>Polgármesteri Hivatal összesen:</t>
  </si>
  <si>
    <t>- teljes munkaidőben foglalkoztatott köztisztviselők</t>
  </si>
  <si>
    <t>- teljes munkaidőben foglalkoztatott közalkalmazott</t>
  </si>
  <si>
    <t>Álláshely / Alkalmazottak (Fő)</t>
  </si>
  <si>
    <t>teljesítés</t>
  </si>
  <si>
    <t>j</t>
  </si>
  <si>
    <t xml:space="preserve">Adatok E  Ft-ban </t>
  </si>
  <si>
    <t xml:space="preserve">Felújítások </t>
  </si>
  <si>
    <t xml:space="preserve">Összesen: </t>
  </si>
  <si>
    <t>Egyéb felhalmozási c. kiadások, támogatások</t>
  </si>
  <si>
    <t>Műk.c. támogatások, kölcsönök</t>
  </si>
  <si>
    <t xml:space="preserve">Feladat megnevezése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</si>
  <si>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</si>
  <si>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</si>
  <si>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</si>
  <si>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</si>
  <si>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</si>
  <si>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</si>
  <si>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</si>
  <si>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</si>
  <si>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</si>
  <si>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</si>
  <si>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</si>
  <si>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</si>
  <si>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</si>
  <si>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</si>
  <si>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Kiadás</t>
  </si>
  <si>
    <t>Összesen:</t>
  </si>
  <si>
    <t>Bevétel-Kiadás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</si>
  <si>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</si>
  <si>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</si>
  <si>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</si>
  <si>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</si>
  <si>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</si>
  <si>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</si>
  <si>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</si>
  <si>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</si>
  <si>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</si>
  <si>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</si>
  <si>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</si>
  <si>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</si>
  <si>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</si>
  <si>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</si>
  <si>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</si>
  <si>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bérpótló juttatás </t>
  </si>
  <si>
    <t>I.3.3</t>
  </si>
  <si>
    <t>Monostorpályi Község Önkormányzat</t>
  </si>
  <si>
    <t xml:space="preserve">2017. év 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</si>
  <si>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</si>
  <si>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</si>
  <si>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</si>
  <si>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</si>
  <si>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</si>
  <si>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>A</t>
  </si>
  <si>
    <t>C</t>
  </si>
  <si>
    <t xml:space="preserve">B </t>
  </si>
  <si>
    <t>D</t>
  </si>
  <si>
    <t>E</t>
  </si>
  <si>
    <t>F</t>
  </si>
  <si>
    <t>G</t>
  </si>
  <si>
    <t>H</t>
  </si>
  <si>
    <t>I</t>
  </si>
  <si>
    <t>J</t>
  </si>
  <si>
    <t>K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</si>
  <si>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</si>
  <si>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</si>
  <si>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</si>
  <si>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</si>
  <si>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</si>
  <si>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Rendszeres szociális segély </t>
  </si>
  <si>
    <t xml:space="preserve">Lakásfenntartási támogatás </t>
  </si>
  <si>
    <t xml:space="preserve">Rendszeres gyermekvédelmi kedvezvmény </t>
  </si>
  <si>
    <t xml:space="preserve">Óvodáztatási támogatás </t>
  </si>
  <si>
    <t xml:space="preserve">Temetési segély </t>
  </si>
  <si>
    <t xml:space="preserve">Közgyógyellátás </t>
  </si>
  <si>
    <t xml:space="preserve">Köztemetés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</si>
  <si>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</si>
  <si>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</si>
  <si>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</si>
  <si>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</si>
  <si>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Hitel visszafizetés működési </t>
  </si>
  <si>
    <t xml:space="preserve">ÖNKORMÁNYZAT mérlege bevételi forrásonként és kiadási előirányzatonként </t>
  </si>
  <si>
    <t xml:space="preserve">MONOSTORPÁLYI KÖZSÉG ÖNKORMÁNYZATA </t>
  </si>
  <si>
    <t xml:space="preserve">A </t>
  </si>
  <si>
    <t>B</t>
  </si>
  <si>
    <t xml:space="preserve">S.sz. </t>
  </si>
  <si>
    <t xml:space="preserve">Jogcím </t>
  </si>
  <si>
    <t xml:space="preserve">Bevételek </t>
  </si>
  <si>
    <t>L</t>
  </si>
  <si>
    <t>M</t>
  </si>
  <si>
    <t>N</t>
  </si>
  <si>
    <t>O</t>
  </si>
  <si>
    <t>P</t>
  </si>
  <si>
    <t xml:space="preserve">Kiadás </t>
  </si>
  <si>
    <t xml:space="preserve">Bevétel/Kiadás </t>
  </si>
  <si>
    <t>Rendszeres szociális segély</t>
  </si>
  <si>
    <t>Normatív lakásfenntartási támogatás</t>
  </si>
  <si>
    <t>Ápolási  díj méltányossági jogon</t>
  </si>
  <si>
    <t>Temetési segély</t>
  </si>
  <si>
    <t>Rendszeres gyermekvédelmi támogatás</t>
  </si>
  <si>
    <t>Rendkívüli gyermekvédelmi támogatás</t>
  </si>
  <si>
    <t>Közlekedési támogatás</t>
  </si>
  <si>
    <t>Óvodáztatási támogatás</t>
  </si>
  <si>
    <t>Köztemetés</t>
  </si>
  <si>
    <t>Közgyógyellátás</t>
  </si>
  <si>
    <t>Tankönyvtámogatás</t>
  </si>
  <si>
    <t xml:space="preserve">Adatok E Ft-ban. </t>
  </si>
  <si>
    <t xml:space="preserve">Mindösszesen: </t>
  </si>
  <si>
    <t>I/C. cím</t>
  </si>
  <si>
    <t>II/C. cím</t>
  </si>
  <si>
    <t xml:space="preserve">- egyéb foglalkoztatott </t>
  </si>
  <si>
    <t>- teljes munkaidőben foglalkoztatott közfoglalkoztatott</t>
  </si>
  <si>
    <t xml:space="preserve">Mezőőr </t>
  </si>
  <si>
    <t xml:space="preserve">Óvoda </t>
  </si>
  <si>
    <t>Szakfeladat száma</t>
  </si>
  <si>
    <t xml:space="preserve">E </t>
  </si>
  <si>
    <t xml:space="preserve">Szakfeladat száma </t>
  </si>
  <si>
    <t xml:space="preserve">Többlet: </t>
  </si>
  <si>
    <t xml:space="preserve">Működési célú támogatás </t>
  </si>
  <si>
    <t xml:space="preserve">Családsegítő és Gyermekjóléti Szolgálatnak </t>
  </si>
  <si>
    <t xml:space="preserve">Civil szervezetek támogatás </t>
  </si>
  <si>
    <t xml:space="preserve">Rozmaring Néptánc Egyesület </t>
  </si>
  <si>
    <t xml:space="preserve">Polgárőr és Kulturális Egyesület </t>
  </si>
  <si>
    <t xml:space="preserve">Monostorpályi Sport SE </t>
  </si>
  <si>
    <t xml:space="preserve">Hosszúpályi Rendőrőrs </t>
  </si>
  <si>
    <t xml:space="preserve">Refomátus Egyház </t>
  </si>
  <si>
    <t xml:space="preserve">Berettyóvízgazdálkodási Társulás </t>
  </si>
  <si>
    <t xml:space="preserve">Saldo Tagdíj </t>
  </si>
  <si>
    <t xml:space="preserve">Dologi kiadás </t>
  </si>
  <si>
    <t xml:space="preserve">Egyéb befizetések, hozzájárulások, tagdíjak </t>
  </si>
  <si>
    <t xml:space="preserve">Kiemelt előirányzat </t>
  </si>
  <si>
    <t xml:space="preserve">Összeg </t>
  </si>
  <si>
    <t xml:space="preserve">Az Önkormányzat által támogatni kívánt szervezetek, átadott pénzeszközök, befizetések, díjak  
eredeti előirányzat </t>
  </si>
  <si>
    <t xml:space="preserve">Foglalkoztatást helyettesítő támogatás </t>
  </si>
  <si>
    <t>Közfoglalkoztatott</t>
  </si>
  <si>
    <t xml:space="preserve">K </t>
  </si>
  <si>
    <t xml:space="preserve">Hitel visszafizetés felhamozási </t>
  </si>
  <si>
    <t xml:space="preserve">Évközi többletigény (Áht. 23. § (3) bekezdés) </t>
  </si>
  <si>
    <t xml:space="preserve">Ellátottak pénzbeli juttatásai </t>
  </si>
  <si>
    <t xml:space="preserve">Munkaadót terhelő járulékok és szociális hozzájárulás adó </t>
  </si>
  <si>
    <t xml:space="preserve">Közhatalmi bevételek </t>
  </si>
  <si>
    <t xml:space="preserve">Intézményi működési bevételek </t>
  </si>
  <si>
    <t xml:space="preserve">IV. </t>
  </si>
  <si>
    <t xml:space="preserve">Felhalmozási és tőke jellegű bevételek </t>
  </si>
  <si>
    <t xml:space="preserve">V. </t>
  </si>
  <si>
    <t xml:space="preserve">Működési és felhalmozási célú támogatásértékű bevételek </t>
  </si>
  <si>
    <t>Működési és felhalmozási célú átvett pénzeszközök államháztartáson kívülről</t>
  </si>
  <si>
    <t>Működési és felhalmozási célú átvett pénzeszközök államháztartáson belülről</t>
  </si>
  <si>
    <t xml:space="preserve">IX. </t>
  </si>
  <si>
    <t xml:space="preserve">Pénzmaradvány </t>
  </si>
  <si>
    <t xml:space="preserve">X. </t>
  </si>
  <si>
    <t xml:space="preserve">Hiány </t>
  </si>
  <si>
    <t xml:space="preserve">XI. </t>
  </si>
  <si>
    <t xml:space="preserve">Összesen </t>
  </si>
  <si>
    <t xml:space="preserve">Hatósági jogkörhöz köthető bevételek </t>
  </si>
  <si>
    <t>Magánszemélyek komm unális dója</t>
  </si>
  <si>
    <t>Iparűzési adó</t>
  </si>
  <si>
    <t>Pótlékok, bírságok</t>
  </si>
  <si>
    <t>Gépjárműadó</t>
  </si>
  <si>
    <t xml:space="preserve">Helyszíni és szabálysértési bírság </t>
  </si>
  <si>
    <t xml:space="preserve">Egyéb sajátos folyó bevételek </t>
  </si>
  <si>
    <t xml:space="preserve">Intézmények egyéb sajátos bevételei </t>
  </si>
  <si>
    <t xml:space="preserve">Továbbszámlázott szolg. bevételei </t>
  </si>
  <si>
    <t>Hozam- és kamatbevételek</t>
  </si>
  <si>
    <t xml:space="preserve">ÁFA-bevételek, -visszatérülések </t>
  </si>
  <si>
    <t xml:space="preserve">Termőföld bérbeadásából származó SZJA </t>
  </si>
  <si>
    <t xml:space="preserve">Intézményi műk.kapcs. egyéb bevételek </t>
  </si>
  <si>
    <t>SZJA helyben maradó része 8%</t>
  </si>
  <si>
    <t>Jövedelem kül. mérséklés</t>
  </si>
  <si>
    <t xml:space="preserve">Normatív állami hozzájárulás  </t>
  </si>
  <si>
    <t xml:space="preserve">Központosított előirányzat   </t>
  </si>
  <si>
    <t xml:space="preserve">Normatív, kötött felhasználású támogatás </t>
  </si>
  <si>
    <t xml:space="preserve">ÖNHIKI, ÖNHIKI egyéb támogatás </t>
  </si>
  <si>
    <t xml:space="preserve">Fejlesztési célú támogatás  </t>
  </si>
  <si>
    <t xml:space="preserve">Egyéb központi támogatás </t>
  </si>
  <si>
    <t xml:space="preserve"> Tárgyi eszközök, immateriális javak </t>
  </si>
  <si>
    <t xml:space="preserve"> Önk. Sajátos felhalmozási bevétel  </t>
  </si>
  <si>
    <t xml:space="preserve"> Pénzügyi befektetések bevételei  </t>
  </si>
  <si>
    <t>Központi Ktgv.i szrevtől átvett</t>
  </si>
  <si>
    <t xml:space="preserve">Helyi önkormányzattól átvett </t>
  </si>
  <si>
    <t>Többcélú kistérs. társulástól átvett</t>
  </si>
  <si>
    <t xml:space="preserve">Kölcsönök </t>
  </si>
  <si>
    <t>Előző  évi ktgv-i kieg.,visszatérítés</t>
  </si>
  <si>
    <t xml:space="preserve">Működési célú kölcsönök visszatérülése </t>
  </si>
  <si>
    <t>Felhalmozási célú kölcsönök visszatérülés</t>
  </si>
  <si>
    <t>I/1</t>
  </si>
  <si>
    <t>I/2</t>
  </si>
  <si>
    <t>I/3</t>
  </si>
  <si>
    <t>I/4</t>
  </si>
  <si>
    <t>I/5</t>
  </si>
  <si>
    <t>I/6</t>
  </si>
  <si>
    <t>I/7</t>
  </si>
  <si>
    <t>II/1</t>
  </si>
  <si>
    <t>II/2</t>
  </si>
  <si>
    <t>II/3</t>
  </si>
  <si>
    <t>II/4</t>
  </si>
  <si>
    <t>II/5</t>
  </si>
  <si>
    <t>II/6</t>
  </si>
  <si>
    <t>III/1</t>
  </si>
  <si>
    <t>III/2</t>
  </si>
  <si>
    <t>III/3</t>
  </si>
  <si>
    <t>III/4</t>
  </si>
  <si>
    <t>III/5</t>
  </si>
  <si>
    <t>III/6</t>
  </si>
  <si>
    <t>III/7</t>
  </si>
  <si>
    <t>III/8</t>
  </si>
  <si>
    <t>III/9</t>
  </si>
  <si>
    <t>III/10</t>
  </si>
  <si>
    <t>III/11</t>
  </si>
  <si>
    <t>III/12</t>
  </si>
  <si>
    <t>III/13</t>
  </si>
  <si>
    <t>III/14</t>
  </si>
  <si>
    <t>III/15</t>
  </si>
  <si>
    <t>IV/1</t>
  </si>
  <si>
    <t>IV/2</t>
  </si>
  <si>
    <t>IV/3</t>
  </si>
  <si>
    <t>VI/1</t>
  </si>
  <si>
    <t>VI/2</t>
  </si>
  <si>
    <t>VI/3</t>
  </si>
  <si>
    <t>VII/1</t>
  </si>
  <si>
    <t>VII/2</t>
  </si>
  <si>
    <t>VIII/1</t>
  </si>
  <si>
    <t>VIII/2</t>
  </si>
  <si>
    <t>VIII/3</t>
  </si>
  <si>
    <t>IX/1</t>
  </si>
  <si>
    <t>IX/2</t>
  </si>
  <si>
    <t xml:space="preserve">ÖNKORMÁNYZAT (ELEMI) mérlege bevételi forrásonként és kiadási előirányzatonként </t>
  </si>
  <si>
    <t xml:space="preserve">Rendszeres személyi juttatások </t>
  </si>
  <si>
    <t>Egyéb kötelező illetménypótlékok</t>
  </si>
  <si>
    <t>Egyéb felttételtől függő pótlékok és juttatások</t>
  </si>
  <si>
    <t>Jutalom</t>
  </si>
  <si>
    <t>Túlóra, helyettesítés, ügyeleti díj</t>
  </si>
  <si>
    <t>Foglalkoztatottak sajátos juttatásai</t>
  </si>
  <si>
    <t xml:space="preserve">Személyhez kapcsolódó költségtérítések és hozzájárulások </t>
  </si>
  <si>
    <t xml:space="preserve">Állományba nem tartozók tiszteletdíja </t>
  </si>
  <si>
    <t>Munkaadót terhelő járulékok összesen és szociális hozzájárulás adó</t>
  </si>
  <si>
    <t xml:space="preserve">Létavértes Mentőállomás </t>
  </si>
  <si>
    <t xml:space="preserve">Óvodai intézményi étkezés </t>
  </si>
  <si>
    <t xml:space="preserve">Iskolai inétzményi étkezés </t>
  </si>
  <si>
    <t>Munkaadót terhelő járulékok és szoc.hozz.adó összesen</t>
  </si>
  <si>
    <t xml:space="preserve">Ellátottak pénzbeli hozzájárulásai </t>
  </si>
  <si>
    <t xml:space="preserve">Az Önkormányzat által folyósított szociális (ellátottak pénbeli hozzájárulásai) juttatások 
eredeti előirányzat </t>
  </si>
  <si>
    <t>III. Cím</t>
  </si>
  <si>
    <t xml:space="preserve">Gördülő tervezés </t>
  </si>
  <si>
    <t xml:space="preserve">Hiány (likvid) </t>
  </si>
  <si>
    <t xml:space="preserve">Beruházás (B), Felújítás (F) </t>
  </si>
  <si>
    <t>- Könyvtári szolg.</t>
  </si>
  <si>
    <t xml:space="preserve">- Ivóvízminőségjavító program </t>
  </si>
  <si>
    <t xml:space="preserve">- Napkollektor felszerelése (kis iskolába és gondozási központba) </t>
  </si>
  <si>
    <t xml:space="preserve">B  </t>
  </si>
  <si>
    <t xml:space="preserve">Rendezési terv készítése </t>
  </si>
  <si>
    <t xml:space="preserve">- Kerékpártároló kialakítás (nagy iskolában) </t>
  </si>
  <si>
    <t xml:space="preserve">Szociális étkezés </t>
  </si>
  <si>
    <t xml:space="preserve">Együtt Monostorpályi Jövőjéért KHE </t>
  </si>
  <si>
    <t xml:space="preserve">Működési és felhalmozási célú támogatásértékű bevételek (intézményfinanszírozás) </t>
  </si>
  <si>
    <t xml:space="preserve">Önkormányzati Tűzoltóság Létavértes </t>
  </si>
  <si>
    <t>Város-, községgazdálkodási m.n.s. szolgáltatások</t>
  </si>
  <si>
    <t xml:space="preserve">Intézményfinanszírozás </t>
  </si>
  <si>
    <t xml:space="preserve">Város és községgazd. </t>
  </si>
  <si>
    <t xml:space="preserve">Helyi önkormányzattól átvett (intézményfinanszírozás) </t>
  </si>
  <si>
    <t xml:space="preserve">RESZ + FHT. </t>
  </si>
  <si>
    <t xml:space="preserve">Ápolási díj normatív </t>
  </si>
  <si>
    <t xml:space="preserve">Rendszeres gyermekvédelmi támogatás </t>
  </si>
  <si>
    <t xml:space="preserve">Önkormányzati hivatal működési támogatása </t>
  </si>
  <si>
    <t xml:space="preserve">Településüzemeltetéshez kapcsolódó feladat támogatás </t>
  </si>
  <si>
    <t xml:space="preserve">Óvodapedagógusok és munkájukat segítők bértámogatása </t>
  </si>
  <si>
    <t xml:space="preserve">Óvodai működtetés támogatása </t>
  </si>
  <si>
    <t xml:space="preserve">Gyermekétkeztetési feladat támogatása </t>
  </si>
  <si>
    <t xml:space="preserve">Hozzájárulás pénzbeli szoiális sélra </t>
  </si>
  <si>
    <t xml:space="preserve">Időskorúak nappali intézményi célra támogatás </t>
  </si>
  <si>
    <t xml:space="preserve">Bentlakásos intézmény kötelező foglalkoztatottak bértámogatása </t>
  </si>
  <si>
    <t xml:space="preserve">Lakott külterületek támogatása </t>
  </si>
  <si>
    <t xml:space="preserve">Könyvtári feladatok támogatása </t>
  </si>
  <si>
    <t xml:space="preserve">Egyéb kötelező feladatok támogatása </t>
  </si>
  <si>
    <t xml:space="preserve">LÉTALAP támogatás </t>
  </si>
  <si>
    <t xml:space="preserve">Központosított támogatás </t>
  </si>
  <si>
    <t xml:space="preserve">Központi támogatás </t>
  </si>
  <si>
    <t>Közfoglalkoztatás, Startmunka</t>
  </si>
  <si>
    <t xml:space="preserve">Közutak fenntartása </t>
  </si>
  <si>
    <t xml:space="preserve">Közgyógy (méltányosági) </t>
  </si>
  <si>
    <t>Gondozási Központ és Község Könyvtár összesen:</t>
  </si>
  <si>
    <t xml:space="preserve">Önkormányzati és konyhai dolgozók </t>
  </si>
  <si>
    <t xml:space="preserve">Lét-A-Med Zrt. </t>
  </si>
  <si>
    <t>Társulásban lévő intézménynek és Zrt.-nek</t>
  </si>
  <si>
    <t xml:space="preserve">Tormaút </t>
  </si>
  <si>
    <t xml:space="preserve">Startmunka (kistérség felé) </t>
  </si>
  <si>
    <t xml:space="preserve">Napelempark támogatás EU </t>
  </si>
  <si>
    <t xml:space="preserve">Hősszivattyú (GEOFÜT) iskolából visszaadásából bevétel </t>
  </si>
  <si>
    <t xml:space="preserve">"Kertakalja" csatorna tervezési díja (Bajcsy utca építési beruházásának folytatása) </t>
  </si>
  <si>
    <t xml:space="preserve">Könyvtári szolg. (TIOP 1.2.3.-11/1-2012-0420) </t>
  </si>
  <si>
    <t xml:space="preserve">Kerékpáros közlekedést segítő projekt </t>
  </si>
  <si>
    <t xml:space="preserve">Napelemek felhelyezése intézményekre </t>
  </si>
  <si>
    <t xml:space="preserve">Buszvárók építése ("Értől az óceánik" megn.pályázat, ÉAOP- 3.1.4/A-11) </t>
  </si>
  <si>
    <t xml:space="preserve">Óvoda bővítése (nevelési intézmények fejlesztése, ÉAOP-4.1.1/A-11-2012-0018) </t>
  </si>
  <si>
    <t xml:space="preserve">Napelempark kialakítása a "Tanítóföldön" (ebből 350 E Ft az ingatlan megosztási, művelési ágból való kivételi és egyéb hatósági díjai) </t>
  </si>
  <si>
    <t xml:space="preserve">Gondozási központ és községi könyvtárnak a Gondozási Központ épületének felújítása </t>
  </si>
  <si>
    <t xml:space="preserve">Startmunka programok (4 db: mezőgazdasági utak rendbetétele, mezőgazdasági projekt, illegális hulladéklerakók felszámolása, egyéb értékmegőrző projekt) </t>
  </si>
  <si>
    <t>2016.év</t>
  </si>
  <si>
    <t xml:space="preserve">Gondozási Központ és Községi Könyvtár </t>
  </si>
  <si>
    <t xml:space="preserve">Egységes óvoda-bölcsőde </t>
  </si>
  <si>
    <t xml:space="preserve">Önkormányzat </t>
  </si>
  <si>
    <t xml:space="preserve">Óvoda - Bölcsőde mérlege bevételi forrásonként és kiadási előirányzatonként </t>
  </si>
  <si>
    <t xml:space="preserve">Polgármesteri Hivatal mérlege bevételi forrásonként és kiadási előirányzatonként </t>
  </si>
  <si>
    <t xml:space="preserve">Gondozási Központ és Községi Könyvtár mérlege bevételi forrásonként és kiadási előirányzatonként </t>
  </si>
  <si>
    <t>X.</t>
  </si>
  <si>
    <t xml:space="preserve">Napelempark </t>
  </si>
  <si>
    <t xml:space="preserve">Településfejlesztés </t>
  </si>
  <si>
    <t xml:space="preserve">Az óvoda és bölcsőde létszámánál a személyi juttatásokba nem lett beleszámolva 1 fő, aki GYES-en van, de az itteni létszámtábla őt is tartalmazza. </t>
  </si>
  <si>
    <t xml:space="preserve">Szakmai anyag, kisértékű tárgyi eszközök, szellemi termékek (játékokat is tartalmaz) </t>
  </si>
  <si>
    <t xml:space="preserve">Háziorvosi tevékenység </t>
  </si>
  <si>
    <t>Központi Ktgv.i szervtől átvett</t>
  </si>
  <si>
    <t>I. Cím</t>
  </si>
  <si>
    <t>IV. Cím</t>
  </si>
  <si>
    <t>IV/C. cím</t>
  </si>
  <si>
    <t>II. Cím</t>
  </si>
  <si>
    <t xml:space="preserve">12.melléklet </t>
  </si>
  <si>
    <t>Könyvtár</t>
  </si>
  <si>
    <t>Demens betegek bentlakásos ellátása</t>
  </si>
  <si>
    <t>Egészségügyi alapellátás fejlesztése</t>
  </si>
  <si>
    <t>Ivóvízminőségjavító program  KEOP 1.3.0</t>
  </si>
  <si>
    <t>2017.év</t>
  </si>
  <si>
    <t>Készletértékesítés</t>
  </si>
  <si>
    <t>Szolgáltatás értékesítés</t>
  </si>
  <si>
    <t>Ellátásidíjak</t>
  </si>
  <si>
    <t>COFOG</t>
  </si>
  <si>
    <t>Óvodai ellátás szakmai tev.</t>
  </si>
  <si>
    <t>Óvodai nevelés működési fel.</t>
  </si>
  <si>
    <t>Telepűlési segély, lakhatási tám.</t>
  </si>
  <si>
    <t>2015. évi költségvetés</t>
  </si>
  <si>
    <t>Szolgáltatás mért.</t>
  </si>
  <si>
    <t>Ellátási díjak</t>
  </si>
  <si>
    <t>Telepűlési segély , lakhatási tám.</t>
  </si>
  <si>
    <t>Óvodai nevelés szakmai fel.</t>
  </si>
  <si>
    <t xml:space="preserve">Telepűlésitámogatás, </t>
  </si>
  <si>
    <t>Önerő pály.</t>
  </si>
  <si>
    <t>HOMOBA Hosszúpályi</t>
  </si>
  <si>
    <t>2018.év</t>
  </si>
  <si>
    <t>Készlet értékesítés</t>
  </si>
  <si>
    <t>Szolgáltatások bevétlei</t>
  </si>
  <si>
    <t>Ellátási díj bevétel</t>
  </si>
  <si>
    <t>Cofog</t>
  </si>
  <si>
    <t>DAHUT, DAÖT</t>
  </si>
  <si>
    <t>Tovább tanulók támogatása</t>
  </si>
  <si>
    <t>Közfoglalkoztatás gépvásárlás: bálázó,padkahenger,láncfűrész,döngölőbéka,</t>
  </si>
  <si>
    <t>Választott tisztségviselők  juttatásai</t>
  </si>
  <si>
    <t>Választott tisztségviselők juttatásai</t>
  </si>
  <si>
    <t xml:space="preserve">Módosított előirányzat </t>
  </si>
  <si>
    <t>módosított előirányzat</t>
  </si>
  <si>
    <t xml:space="preserve">Módosított  előirányzat </t>
  </si>
  <si>
    <t>Módosított előirányzat</t>
  </si>
  <si>
    <t xml:space="preserve">Monostropályi Község Önkormányzat
Finanszírozási ütemterve intézményenként
Bevétel és Kiadás 2015.évi módosított előirányzat </t>
  </si>
  <si>
    <t xml:space="preserve"> </t>
  </si>
  <si>
    <t xml:space="preserve">  </t>
  </si>
  <si>
    <t xml:space="preserve"> módosított előirányzat </t>
  </si>
  <si>
    <t>Ültetvények:stevia, levendula, császárfa</t>
  </si>
  <si>
    <t>Önkormányzat elszámolása a központi költségvetéssel</t>
  </si>
  <si>
    <t>Debreceni Vízmű Részvényvásár</t>
  </si>
  <si>
    <t>2016.12.31.</t>
  </si>
  <si>
    <t xml:space="preserve">2014. évi teljesítés </t>
  </si>
  <si>
    <t xml:space="preserve">2015.évi teljesítés </t>
  </si>
  <si>
    <t xml:space="preserve">2016.évi eredeti előirányzat </t>
  </si>
  <si>
    <t xml:space="preserve">2016.évi módosított előirányzat </t>
  </si>
  <si>
    <t>2016. évi költségvetés</t>
  </si>
  <si>
    <t xml:space="preserve">                   2016. évi költségvetés</t>
  </si>
  <si>
    <t xml:space="preserve">ÖNKORMÁNYZAT bevétele forrásonként 
2016.évi eredeti  előirányzat </t>
  </si>
  <si>
    <t xml:space="preserve">ÖNKORMÁNYZAT 2016. évi költségvetés - személyi jellegű  kiadások és munkaadót terhelő járulékok </t>
  </si>
  <si>
    <t xml:space="preserve">ÖNKORMÁNYZAT 2016. évi költségvetés  dologi kiadások </t>
  </si>
  <si>
    <t xml:space="preserve">ÖNKORMÁNYZAT kiadása szakfeladatonként 
2016. évi eredeti előirányzat </t>
  </si>
  <si>
    <t xml:space="preserve">ÖNKORMÁNYZAT kiadása szakfeladatonként 
2016. évi módosított előirányzat </t>
  </si>
  <si>
    <t>ÖNKORMÁNYZAT kiadása szakfeladatonként 
2016.12.31.</t>
  </si>
  <si>
    <t xml:space="preserve">2016. évi módosított előirányzat </t>
  </si>
  <si>
    <t xml:space="preserve">ÖNKORMÁNYZAT (ELEMI) bevétele forrásonként 
2016.évi eredeti  előirányzat </t>
  </si>
  <si>
    <t xml:space="preserve">ÖNKORMÁNYZAT (ELEMI) 2016. évi költségvetés - személyi jellegű  kiadások és munkaadót terhelő járulékok </t>
  </si>
  <si>
    <t xml:space="preserve">ÖNKORMÁNYZAT (ELEMI) kiadása szakfeladatonként 
2016. évi eredeti előirányzat </t>
  </si>
  <si>
    <t xml:space="preserve">ÖNKORMÁNYZAT (ELEMI) kiadása szakfeladatonként 
2016. évi módosított előirányzat </t>
  </si>
  <si>
    <t>ÖNKORMÁNYZAT (ELEMI) kiadása szakfeladatonként 
2016.12.31.</t>
  </si>
  <si>
    <t>,</t>
  </si>
  <si>
    <t xml:space="preserve">2014. évi teljesítés  </t>
  </si>
  <si>
    <t xml:space="preserve">POLGÁRMESTERI HIVATAL bevétele forrásonként 
2016.évi eredeti  előirányzat </t>
  </si>
  <si>
    <t xml:space="preserve">POLGÁRMESTERI HIVATAL 2016. évi költségvetés - személyi jellegű  kiadások és munkaadót terhelő járulékok </t>
  </si>
  <si>
    <t xml:space="preserve">Polgármesteri Hivatal 2016. évi költségvetés  dologi kiadások </t>
  </si>
  <si>
    <t xml:space="preserve">Polgármesteri Hivatal kiadása szakfeladatonként 
2016. évi eredeti előirányzat </t>
  </si>
  <si>
    <t xml:space="preserve">Polgármesteri Hivatal kiadása szakfeladatonként 
2016. évi módosíott előirányzat </t>
  </si>
  <si>
    <t>Polgármesteri Hivatal kiadása szakfeladatonként 
2016.12.31.</t>
  </si>
  <si>
    <t>2016. évi módosított előirányzat</t>
  </si>
  <si>
    <t xml:space="preserve">ÓVODA bevétele forrásonként 
2016.évi eredeti  előirányzat </t>
  </si>
  <si>
    <t xml:space="preserve">ÓVODA 2016. évi költségvetés - személyi jellegű  kiadások és munkaadót terhelő járulékok </t>
  </si>
  <si>
    <t xml:space="preserve">ÓVODA 2016. évi költségvetés  dologi kiadások és önkormányzat által folyósított ellátások </t>
  </si>
  <si>
    <t xml:space="preserve">ÓVODA kiadása szakfeladatonként 
2016. évi eredeti előirányzat </t>
  </si>
  <si>
    <t xml:space="preserve">ÓVODA kiadása szakfeladatonként 
2016. évi módosított előirányzat </t>
  </si>
  <si>
    <t>ÓVODA kiadása szakfeladatonként 
2016.12.31.</t>
  </si>
  <si>
    <t>2015.évi teljesítés</t>
  </si>
  <si>
    <t xml:space="preserve">GONDOZÁSI KÖZPONT ÉS KÖZSÉGI KÖNYVTÁR bevétele forrásonként 
2016.évi eredeti  előirányzat </t>
  </si>
  <si>
    <t xml:space="preserve">GONDOZÁSI KÖZPONT ÉS KÖZSÉGI KÖNYVTÁR 2016. évi költségvetés - személyi jellegű  kiadások és munkaadót terhelő járulékok </t>
  </si>
  <si>
    <t xml:space="preserve">Gondozási Központ és Községi Könyvtár 2016. évi költségvetés  dologi kiadások és önkormányzat által folyósított ellátások </t>
  </si>
  <si>
    <t xml:space="preserve">Gondozási Központ és Községi Könyvtár kiadása szakfeladatonként 
2016. évi eredeti előirányzat </t>
  </si>
  <si>
    <t xml:space="preserve">Gondozási Központ és Községi Könyvtár kiadása szakfeladatonként 
2016. évi módosított előirányzat </t>
  </si>
  <si>
    <t>Gondozási Központ és Községi Könyvtár kiadása szakfeladatonként 
2016.12.31.</t>
  </si>
  <si>
    <t xml:space="preserve">Az önkormányzat 2016. évi felhalmozási bevételei és kiadásai forrásonként és feladatonként </t>
  </si>
  <si>
    <t>Közfoglalkoztatás</t>
  </si>
  <si>
    <t xml:space="preserve">Monostropályi Község Önkormányzat
Finanszírozási ütemterve intézményenként
Bevétel és Kiadás 2016.évi  eredeti előirányzat </t>
  </si>
  <si>
    <t xml:space="preserve">2016. évi  költségvetés  -  Önkormányzat létszámkerete </t>
  </si>
  <si>
    <t>2019.év</t>
  </si>
  <si>
    <t>Egyéb bevétel</t>
  </si>
  <si>
    <t>Önk elsz,</t>
  </si>
  <si>
    <t>Gyermekétkeztetés</t>
  </si>
  <si>
    <t>Önk.ig.tev.</t>
  </si>
  <si>
    <t>Gyermekvédelmi</t>
  </si>
  <si>
    <t>Fogorvosi rendelő eszközvásárlás</t>
  </si>
  <si>
    <t>Földvásárlás</t>
  </si>
  <si>
    <t>Önk.funkcióra nem sorolható</t>
  </si>
  <si>
    <t xml:space="preserve">      </t>
  </si>
  <si>
    <t>Környezetvédelmi program</t>
  </si>
  <si>
    <t>Napelempark</t>
  </si>
  <si>
    <t>Szünidei étkeztetés</t>
  </si>
  <si>
    <t>Önkormányzati vagyonnal való gazd.</t>
  </si>
  <si>
    <t>Konyha  bővítés</t>
  </si>
  <si>
    <t>56 Park beruházáa</t>
  </si>
  <si>
    <t>ASP pályázat</t>
  </si>
  <si>
    <t>56 Park Beruházáa</t>
  </si>
  <si>
    <t>Konyha bővítésének pályázata</t>
  </si>
  <si>
    <t>Mosolyért közhasznú egyesület</t>
  </si>
  <si>
    <t>Biztosítók</t>
  </si>
  <si>
    <t xml:space="preserve">1. melléklet a 11/2017. (IV. 29.) önkormányzati rendelethez </t>
  </si>
  <si>
    <t xml:space="preserve">1/A. melléklet a 11/2017. (IV. 29.) önkormányzati rendelethez </t>
  </si>
  <si>
    <t xml:space="preserve">1/B. melléklet a 11/2017. (IV. 29.) önkormányzati rendelethez </t>
  </si>
  <si>
    <t xml:space="preserve">I/C. melléklet a 11/2017. (IV. 29.) önkormányzati rendelethez </t>
  </si>
  <si>
    <t xml:space="preserve">I/D.melléklet a 11/2017. (IV. 29.) önkormányzati rendelethez </t>
  </si>
  <si>
    <t xml:space="preserve">III/A. melléklet a 11/2017. (IV. 29.) önkormányzati rendelethez </t>
  </si>
  <si>
    <t xml:space="preserve">III/B. melléklet a  11/2017. (IV. 29.) önkormányzati rendelethez </t>
  </si>
  <si>
    <t xml:space="preserve">III/C. melléklet a 11/2017. (IV. 29.) önkormányzati rendelethez </t>
  </si>
  <si>
    <t xml:space="preserve">10. melléklet a 11/2017. (IV. 29.) önkormányzati rendelethez </t>
  </si>
  <si>
    <t xml:space="preserve">10. melléklet a  11/2017. (IV. 29.) önkormányzati rendelethez </t>
  </si>
  <si>
    <t xml:space="preserve">I/A. melléklet a 11/2017. (IV. 29.) önkormányzati rendelethez </t>
  </si>
  <si>
    <t xml:space="preserve">I/B. melléklet a 11/2017. (IV. 29.) önkormányzati rendelethez </t>
  </si>
  <si>
    <t xml:space="preserve">2. melléklet a 11/2017. (IV. 29.) önkormányzati rendelethez </t>
  </si>
  <si>
    <t xml:space="preserve">2. melléklet a  11/2017. (IV. 29.) önkormányzati rendelethez </t>
  </si>
  <si>
    <t xml:space="preserve">IV/A. melléklet a 11/2017. (IV. 29.) önkormányzati rendelethez </t>
  </si>
  <si>
    <t xml:space="preserve">IV/B. melléklet a 11/2017. (IV. 29.) önkormányzati rendelethez </t>
  </si>
  <si>
    <t xml:space="preserve">IV-D. melléklet a 11/2017. (IV. 29.) önkormányzati rendelethez </t>
  </si>
  <si>
    <t xml:space="preserve">II/A. melléklet a 11/2017. (IV. 29.) önkormányzati rendelethez </t>
  </si>
  <si>
    <t xml:space="preserve">II/B. melléklet a 11/2017. (IV. 29.) önkormányzati rendelethez </t>
  </si>
  <si>
    <t xml:space="preserve">3. melléklet a 11/2017. (IV. 29.) önkormányzati rendelethez </t>
  </si>
  <si>
    <t xml:space="preserve">4. melléklet a 11/2017. (IV. 29.) önkormányzati rendelethez </t>
  </si>
  <si>
    <t xml:space="preserve">5. melléklet a 11/2017. (IV. 29.) önkormányzati rendelethez </t>
  </si>
  <si>
    <t xml:space="preserve">6. melléklet a 11/2017. (IV. 29.) önkormányzati rendelethez </t>
  </si>
  <si>
    <t xml:space="preserve">8. melléklet a 11/2017. (IV. 29.) önkormányzati rendelethez </t>
  </si>
  <si>
    <t xml:space="preserve">9. melléklet a 11/2017. (IV. 29.) önkormányzati rendelethez </t>
  </si>
  <si>
    <t xml:space="preserve">12. melléklet a 11/2017. (IV. 29.) önkormányzati rendelethez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</si>
</sst>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m/yyyy"/>
    <numFmt numFmtId="169" formatCode="0.0000"/>
    <numFmt numFmtId="170" formatCode="0.000"/>
    <numFmt numFmtId="171" formatCode="0.0"/>
    <numFmt numFmtId="172" formatCode="[$€-2]\ #\ ##,000_);[Red]\([$€-2]\ #\ ##,000\)"/>
  </numFmts>
  <fonts count="10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Arial CE"/>
      <family val="0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Times New Roman CE"/>
      <family val="1"/>
    </font>
    <font>
      <b/>
      <sz val="20"/>
      <name val="Times New Roman CE"/>
      <family val="0"/>
    </font>
    <font>
      <b/>
      <sz val="12"/>
      <name val="Times New Roman CE"/>
      <family val="1"/>
    </font>
    <font>
      <b/>
      <sz val="26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b/>
      <sz val="36"/>
      <name val="Times New Roman CE"/>
      <family val="1"/>
    </font>
    <font>
      <sz val="26"/>
      <name val="Times New Roman CE"/>
      <family val="1"/>
    </font>
    <font>
      <b/>
      <u val="single"/>
      <sz val="72"/>
      <name val="Times New Roman CE"/>
      <family val="1"/>
    </font>
    <font>
      <b/>
      <sz val="72"/>
      <name val="Times New Roman CE"/>
      <family val="1"/>
    </font>
    <font>
      <b/>
      <i/>
      <sz val="36"/>
      <name val="Times New Roman CE"/>
      <family val="1"/>
    </font>
    <font>
      <b/>
      <sz val="48"/>
      <name val="Times New Roman CE"/>
      <family val="0"/>
    </font>
    <font>
      <sz val="48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b/>
      <sz val="48"/>
      <color indexed="10"/>
      <name val="Times New Roman CE"/>
      <family val="1"/>
    </font>
    <font>
      <sz val="12"/>
      <color indexed="10"/>
      <name val="Times New Roman CE"/>
      <family val="1"/>
    </font>
    <font>
      <sz val="48"/>
      <color indexed="53"/>
      <name val="Times New Roman CE"/>
      <family val="1"/>
    </font>
    <font>
      <b/>
      <sz val="48"/>
      <color indexed="53"/>
      <name val="Times New Roman CE"/>
      <family val="1"/>
    </font>
    <font>
      <sz val="12"/>
      <color indexed="53"/>
      <name val="Times New Roman CE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7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2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10"/>
      <name val="Times New Roman"/>
      <family val="1"/>
    </font>
    <font>
      <sz val="24"/>
      <color indexed="10"/>
      <name val="Times New Roman"/>
      <family val="1"/>
    </font>
    <font>
      <b/>
      <sz val="16"/>
      <color indexed="10"/>
      <name val="Times New Roman"/>
      <family val="1"/>
    </font>
    <font>
      <sz val="26"/>
      <color indexed="10"/>
      <name val="Times New Roman CE"/>
      <family val="1"/>
    </font>
    <font>
      <b/>
      <sz val="20"/>
      <color indexed="8"/>
      <name val="Times New Roman"/>
      <family val="1"/>
    </font>
    <font>
      <sz val="48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24"/>
      <color rgb="FFFF0000"/>
      <name val="Times New Roman"/>
      <family val="1"/>
    </font>
    <font>
      <sz val="20"/>
      <color rgb="FFFF0000"/>
      <name val="Times New Roman"/>
      <family val="1"/>
    </font>
    <font>
      <b/>
      <sz val="16"/>
      <color rgb="FFFF0000"/>
      <name val="Times New Roman"/>
      <family val="1"/>
    </font>
    <font>
      <sz val="26"/>
      <color rgb="FFFF0000"/>
      <name val="Times New Roman CE"/>
      <family val="1"/>
    </font>
    <font>
      <b/>
      <sz val="20"/>
      <color theme="1"/>
      <name val="Times New Roman"/>
      <family val="1"/>
    </font>
    <font>
      <sz val="48"/>
      <color theme="1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0" fillId="22" borderId="7" applyNumberFormat="0" applyFont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90" fillId="29" borderId="0" applyNumberFormat="0" applyBorder="0" applyAlignment="0" applyProtection="0"/>
    <xf numFmtId="0" fontId="91" fillId="30" borderId="8" applyNumberFormat="0" applyAlignment="0" applyProtection="0"/>
    <xf numFmtId="0" fontId="1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3" fillId="0" borderId="10" xfId="57" applyFont="1" applyBorder="1">
      <alignment/>
      <protection/>
    </xf>
    <xf numFmtId="0" fontId="13" fillId="0" borderId="10" xfId="57" applyFont="1" applyBorder="1" applyAlignment="1">
      <alignment horizontal="center"/>
      <protection/>
    </xf>
    <xf numFmtId="0" fontId="13" fillId="0" borderId="11" xfId="57" applyFont="1" applyBorder="1">
      <alignment/>
      <protection/>
    </xf>
    <xf numFmtId="49" fontId="13" fillId="0" borderId="10" xfId="57" applyNumberFormat="1" applyFont="1" applyBorder="1">
      <alignment/>
      <protection/>
    </xf>
    <xf numFmtId="49" fontId="12" fillId="0" borderId="10" xfId="57" applyNumberFormat="1" applyFont="1" applyBorder="1" applyAlignment="1">
      <alignment horizontal="right"/>
      <protection/>
    </xf>
    <xf numFmtId="0" fontId="12" fillId="0" borderId="10" xfId="57" applyFont="1" applyBorder="1">
      <alignment/>
      <protection/>
    </xf>
    <xf numFmtId="3" fontId="21" fillId="0" borderId="10" xfId="56" applyNumberFormat="1" applyFont="1" applyFill="1" applyBorder="1" applyAlignment="1">
      <alignment vertical="center"/>
      <protection/>
    </xf>
    <xf numFmtId="3" fontId="31" fillId="0" borderId="10" xfId="56" applyNumberFormat="1" applyFont="1" applyFill="1" applyBorder="1" applyAlignment="1">
      <alignment vertical="center"/>
      <protection/>
    </xf>
    <xf numFmtId="3" fontId="31" fillId="0" borderId="10" xfId="56" applyNumberFormat="1" applyFont="1" applyFill="1" applyBorder="1" applyAlignment="1">
      <alignment horizontal="right" vertical="center"/>
      <protection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3" fontId="13" fillId="0" borderId="10" xfId="57" applyNumberFormat="1" applyFont="1" applyBorder="1">
      <alignment/>
      <protection/>
    </xf>
    <xf numFmtId="0" fontId="97" fillId="34" borderId="10" xfId="57" applyFont="1" applyFill="1" applyBorder="1">
      <alignment/>
      <protection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35" borderId="0" xfId="0" applyFont="1" applyFill="1" applyAlignment="1">
      <alignment/>
    </xf>
    <xf numFmtId="0" fontId="98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right"/>
    </xf>
    <xf numFmtId="0" fontId="1" fillId="36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0" xfId="0" applyFont="1" applyFill="1" applyBorder="1" applyAlignment="1">
      <alignment horizontal="right"/>
    </xf>
    <xf numFmtId="0" fontId="4" fillId="37" borderId="10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38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2" fillId="0" borderId="10" xfId="57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7" fillId="3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38" borderId="10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42" fillId="34" borderId="14" xfId="0" applyFont="1" applyFill="1" applyBorder="1" applyAlignment="1">
      <alignment/>
    </xf>
    <xf numFmtId="0" fontId="42" fillId="34" borderId="15" xfId="0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right"/>
    </xf>
    <xf numFmtId="0" fontId="13" fillId="36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2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3" fillId="34" borderId="16" xfId="57" applyFont="1" applyFill="1" applyBorder="1" applyAlignment="1">
      <alignment vertical="center"/>
      <protection/>
    </xf>
    <xf numFmtId="0" fontId="13" fillId="34" borderId="10" xfId="57" applyFont="1" applyFill="1" applyBorder="1" applyAlignment="1">
      <alignment vertical="center"/>
      <protection/>
    </xf>
    <xf numFmtId="0" fontId="13" fillId="0" borderId="17" xfId="57" applyFont="1" applyFill="1" applyBorder="1" applyAlignment="1">
      <alignment vertical="center"/>
      <protection/>
    </xf>
    <xf numFmtId="0" fontId="13" fillId="0" borderId="18" xfId="57" applyFont="1" applyFill="1" applyBorder="1" applyAlignment="1">
      <alignment vertical="center"/>
      <protection/>
    </xf>
    <xf numFmtId="49" fontId="46" fillId="34" borderId="10" xfId="57" applyNumberFormat="1" applyFont="1" applyFill="1" applyBorder="1" applyAlignment="1">
      <alignment vertical="center"/>
      <protection/>
    </xf>
    <xf numFmtId="0" fontId="46" fillId="34" borderId="10" xfId="57" applyFont="1" applyFill="1" applyBorder="1" applyAlignment="1">
      <alignment vertical="center"/>
      <protection/>
    </xf>
    <xf numFmtId="3" fontId="46" fillId="34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horizontal="center" vertical="center"/>
      <protection/>
    </xf>
    <xf numFmtId="49" fontId="47" fillId="0" borderId="10" xfId="57" applyNumberFormat="1" applyFont="1" applyFill="1" applyBorder="1" applyAlignment="1">
      <alignment horizontal="right" vertical="center"/>
      <protection/>
    </xf>
    <xf numFmtId="0" fontId="48" fillId="0" borderId="10" xfId="57" applyFont="1" applyFill="1" applyBorder="1" applyAlignment="1">
      <alignment horizontal="left" vertical="center"/>
      <protection/>
    </xf>
    <xf numFmtId="49" fontId="47" fillId="0" borderId="10" xfId="57" applyNumberFormat="1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vertical="center"/>
      <protection/>
    </xf>
    <xf numFmtId="0" fontId="46" fillId="0" borderId="17" xfId="57" applyFont="1" applyBorder="1" applyAlignment="1">
      <alignment horizontal="center"/>
      <protection/>
    </xf>
    <xf numFmtId="49" fontId="47" fillId="0" borderId="17" xfId="57" applyNumberFormat="1" applyFont="1" applyBorder="1">
      <alignment/>
      <protection/>
    </xf>
    <xf numFmtId="0" fontId="47" fillId="0" borderId="17" xfId="57" applyFont="1" applyBorder="1">
      <alignment/>
      <protection/>
    </xf>
    <xf numFmtId="0" fontId="46" fillId="0" borderId="17" xfId="57" applyFont="1" applyBorder="1">
      <alignment/>
      <protection/>
    </xf>
    <xf numFmtId="3" fontId="46" fillId="0" borderId="10" xfId="57" applyNumberFormat="1" applyFont="1" applyFill="1" applyBorder="1" applyAlignment="1">
      <alignment vertical="center"/>
      <protection/>
    </xf>
    <xf numFmtId="0" fontId="44" fillId="33" borderId="10" xfId="57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38" borderId="10" xfId="0" applyFont="1" applyFill="1" applyBorder="1" applyAlignment="1">
      <alignment horizontal="right" vertical="center"/>
    </xf>
    <xf numFmtId="0" fontId="13" fillId="36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37" borderId="10" xfId="0" applyFont="1" applyFill="1" applyBorder="1" applyAlignment="1">
      <alignment vertical="center"/>
    </xf>
    <xf numFmtId="0" fontId="12" fillId="37" borderId="19" xfId="0" applyFont="1" applyFill="1" applyBorder="1" applyAlignment="1">
      <alignment vertical="center" wrapText="1"/>
    </xf>
    <xf numFmtId="0" fontId="12" fillId="37" borderId="10" xfId="0" applyFont="1" applyFill="1" applyBorder="1" applyAlignment="1">
      <alignment horizontal="right" vertical="center"/>
    </xf>
    <xf numFmtId="3" fontId="12" fillId="36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2" fillId="37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44" fillId="34" borderId="10" xfId="0" applyNumberFormat="1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3" fontId="12" fillId="34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justify" vertical="center" wrapText="1"/>
    </xf>
    <xf numFmtId="0" fontId="12" fillId="34" borderId="12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11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6" fillId="34" borderId="10" xfId="57" applyFont="1" applyFill="1" applyBorder="1" applyAlignment="1">
      <alignment horizontal="center" vertical="center"/>
      <protection/>
    </xf>
    <xf numFmtId="0" fontId="46" fillId="34" borderId="10" xfId="57" applyFont="1" applyFill="1" applyBorder="1" applyAlignment="1">
      <alignment horizontal="center" vertical="center"/>
      <protection/>
    </xf>
    <xf numFmtId="0" fontId="14" fillId="34" borderId="10" xfId="57" applyFont="1" applyFill="1" applyBorder="1" applyAlignment="1">
      <alignment vertical="center"/>
      <protection/>
    </xf>
    <xf numFmtId="0" fontId="14" fillId="34" borderId="11" xfId="57" applyFont="1" applyFill="1" applyBorder="1" applyAlignment="1">
      <alignment vertical="center"/>
      <protection/>
    </xf>
    <xf numFmtId="0" fontId="12" fillId="34" borderId="17" xfId="57" applyFont="1" applyFill="1" applyBorder="1" applyAlignment="1">
      <alignment vertical="center"/>
      <protection/>
    </xf>
    <xf numFmtId="49" fontId="46" fillId="0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vertical="center"/>
      <protection/>
    </xf>
    <xf numFmtId="0" fontId="13" fillId="0" borderId="16" xfId="57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horizontal="left" vertical="center"/>
      <protection/>
    </xf>
    <xf numFmtId="0" fontId="13" fillId="0" borderId="10" xfId="57" applyFont="1" applyFill="1" applyBorder="1" applyAlignment="1">
      <alignment vertical="center"/>
      <protection/>
    </xf>
    <xf numFmtId="0" fontId="14" fillId="0" borderId="10" xfId="57" applyFont="1" applyFill="1" applyBorder="1" applyAlignment="1">
      <alignment vertical="center"/>
      <protection/>
    </xf>
    <xf numFmtId="0" fontId="12" fillId="0" borderId="17" xfId="57" applyFont="1" applyFill="1" applyBorder="1" applyAlignment="1">
      <alignment vertical="center"/>
      <protection/>
    </xf>
    <xf numFmtId="0" fontId="13" fillId="0" borderId="11" xfId="57" applyFont="1" applyFill="1" applyBorder="1" applyAlignment="1">
      <alignment vertical="center"/>
      <protection/>
    </xf>
    <xf numFmtId="49" fontId="47" fillId="0" borderId="10" xfId="57" applyNumberFormat="1" applyFont="1" applyFill="1" applyBorder="1" applyAlignment="1">
      <alignment horizontal="left" vertical="center" wrapText="1"/>
      <protection/>
    </xf>
    <xf numFmtId="0" fontId="12" fillId="0" borderId="16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vertical="center"/>
      <protection/>
    </xf>
    <xf numFmtId="49" fontId="46" fillId="34" borderId="10" xfId="57" applyNumberFormat="1" applyFont="1" applyFill="1" applyBorder="1" applyAlignment="1">
      <alignment horizontal="right" vertical="center"/>
      <protection/>
    </xf>
    <xf numFmtId="11" fontId="48" fillId="0" borderId="10" xfId="57" applyNumberFormat="1" applyFont="1" applyFill="1" applyBorder="1" applyAlignment="1">
      <alignment horizontal="left" vertical="center" indent="8"/>
      <protection/>
    </xf>
    <xf numFmtId="0" fontId="47" fillId="0" borderId="10" xfId="57" applyFont="1" applyFill="1" applyBorder="1" applyAlignment="1">
      <alignment vertical="center" wrapText="1"/>
      <protection/>
    </xf>
    <xf numFmtId="0" fontId="46" fillId="34" borderId="10" xfId="57" applyFont="1" applyFill="1" applyBorder="1" applyAlignment="1">
      <alignment horizontal="left" vertical="center"/>
      <protection/>
    </xf>
    <xf numFmtId="0" fontId="46" fillId="34" borderId="10" xfId="57" applyFont="1" applyFill="1" applyBorder="1" applyAlignment="1">
      <alignment horizontal="left" vertical="center" wrapText="1"/>
      <protection/>
    </xf>
    <xf numFmtId="0" fontId="12" fillId="34" borderId="10" xfId="57" applyFont="1" applyFill="1" applyBorder="1" applyAlignment="1">
      <alignment vertical="center"/>
      <protection/>
    </xf>
    <xf numFmtId="49" fontId="46" fillId="34" borderId="10" xfId="57" applyNumberFormat="1" applyFont="1" applyFill="1" applyBorder="1" applyAlignment="1">
      <alignment horizontal="left" vertical="center" wrapText="1"/>
      <protection/>
    </xf>
    <xf numFmtId="0" fontId="40" fillId="34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34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3" fontId="40" fillId="33" borderId="1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40" fillId="33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99" fillId="34" borderId="0" xfId="0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3" fontId="40" fillId="34" borderId="10" xfId="0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quotePrefix="1">
      <alignment horizontal="left" vertical="center" wrapText="1"/>
    </xf>
    <xf numFmtId="0" fontId="43" fillId="0" borderId="10" xfId="0" applyFont="1" applyBorder="1" applyAlignment="1" quotePrefix="1">
      <alignment vertical="center" wrapText="1"/>
    </xf>
    <xf numFmtId="0" fontId="100" fillId="0" borderId="10" xfId="0" applyFont="1" applyBorder="1" applyAlignment="1">
      <alignment/>
    </xf>
    <xf numFmtId="3" fontId="101" fillId="33" borderId="10" xfId="0" applyNumberFormat="1" applyFont="1" applyFill="1" applyBorder="1" applyAlignment="1">
      <alignment horizontal="right"/>
    </xf>
    <xf numFmtId="0" fontId="46" fillId="34" borderId="10" xfId="57" applyFont="1" applyFill="1" applyBorder="1" applyAlignment="1">
      <alignment vertical="center" wrapText="1"/>
      <protection/>
    </xf>
    <xf numFmtId="0" fontId="43" fillId="0" borderId="0" xfId="0" applyFont="1" applyAlignment="1">
      <alignment/>
    </xf>
    <xf numFmtId="11" fontId="47" fillId="0" borderId="10" xfId="57" applyNumberFormat="1" applyFont="1" applyFill="1" applyBorder="1" applyAlignment="1">
      <alignment horizontal="left" vertical="center"/>
      <protection/>
    </xf>
    <xf numFmtId="11" fontId="47" fillId="0" borderId="10" xfId="57" applyNumberFormat="1" applyFont="1" applyFill="1" applyBorder="1" applyAlignment="1">
      <alignment horizontal="left" vertical="center" wrapText="1"/>
      <protection/>
    </xf>
    <xf numFmtId="0" fontId="40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43" fillId="0" borderId="2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 wrapText="1"/>
    </xf>
    <xf numFmtId="3" fontId="3" fillId="34" borderId="2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vertical="center" wrapText="1"/>
    </xf>
    <xf numFmtId="3" fontId="43" fillId="33" borderId="20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vertical="center" wrapText="1"/>
    </xf>
    <xf numFmtId="3" fontId="41" fillId="0" borderId="10" xfId="0" applyNumberFormat="1" applyFont="1" applyBorder="1" applyAlignment="1">
      <alignment vertical="center" wrapText="1"/>
    </xf>
    <xf numFmtId="3" fontId="41" fillId="34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3" fontId="12" fillId="34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12" fillId="0" borderId="10" xfId="0" applyNumberFormat="1" applyFont="1" applyFill="1" applyBorder="1" applyAlignment="1">
      <alignment vertical="center" wrapText="1"/>
    </xf>
    <xf numFmtId="0" fontId="1" fillId="35" borderId="21" xfId="0" applyFont="1" applyFill="1" applyBorder="1" applyAlignment="1">
      <alignment wrapText="1"/>
    </xf>
    <xf numFmtId="0" fontId="1" fillId="35" borderId="22" xfId="0" applyFont="1" applyFill="1" applyBorder="1" applyAlignment="1">
      <alignment wrapText="1"/>
    </xf>
    <xf numFmtId="0" fontId="1" fillId="35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52" fillId="0" borderId="12" xfId="57" applyFont="1" applyFill="1" applyBorder="1" applyAlignment="1">
      <alignment horizontal="left" vertical="center" wrapText="1"/>
      <protection/>
    </xf>
    <xf numFmtId="0" fontId="52" fillId="0" borderId="20" xfId="57" applyFont="1" applyFill="1" applyBorder="1" applyAlignment="1">
      <alignment horizontal="left" vertical="center" wrapText="1"/>
      <protection/>
    </xf>
    <xf numFmtId="0" fontId="4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0" fontId="17" fillId="0" borderId="23" xfId="58" applyFont="1" applyFill="1" applyBorder="1" applyAlignment="1">
      <alignment vertical="center"/>
      <protection/>
    </xf>
    <xf numFmtId="0" fontId="17" fillId="0" borderId="24" xfId="58" applyFont="1" applyFill="1" applyBorder="1" applyAlignment="1">
      <alignment vertical="center"/>
      <protection/>
    </xf>
    <xf numFmtId="0" fontId="17" fillId="0" borderId="0" xfId="58" applyFont="1" applyFill="1" applyAlignment="1">
      <alignment vertical="center"/>
      <protection/>
    </xf>
    <xf numFmtId="0" fontId="17" fillId="0" borderId="0" xfId="58" applyFont="1" applyFill="1" applyBorder="1" applyAlignment="1">
      <alignment vertical="center"/>
      <protection/>
    </xf>
    <xf numFmtId="0" fontId="17" fillId="0" borderId="25" xfId="58" applyFont="1" applyFill="1" applyBorder="1" applyAlignment="1">
      <alignment vertical="center"/>
      <protection/>
    </xf>
    <xf numFmtId="3" fontId="28" fillId="33" borderId="0" xfId="58" applyNumberFormat="1" applyFont="1" applyFill="1" applyBorder="1" applyAlignment="1">
      <alignment horizontal="center" vertical="center"/>
      <protection/>
    </xf>
    <xf numFmtId="0" fontId="27" fillId="33" borderId="0" xfId="58" applyFont="1" applyFill="1" applyBorder="1" applyAlignment="1">
      <alignment horizontal="center" vertical="center" wrapText="1"/>
      <protection/>
    </xf>
    <xf numFmtId="3" fontId="25" fillId="33" borderId="26" xfId="58" applyNumberFormat="1" applyFont="1" applyFill="1" applyBorder="1" applyAlignment="1">
      <alignment horizontal="center" vertical="center"/>
      <protection/>
    </xf>
    <xf numFmtId="3" fontId="25" fillId="33" borderId="0" xfId="58" applyNumberFormat="1" applyFont="1" applyFill="1" applyBorder="1" applyAlignment="1">
      <alignment horizontal="center" vertical="center"/>
      <protection/>
    </xf>
    <xf numFmtId="3" fontId="25" fillId="33" borderId="25" xfId="58" applyNumberFormat="1" applyFont="1" applyFill="1" applyBorder="1" applyAlignment="1">
      <alignment horizontal="center" vertical="center"/>
      <protection/>
    </xf>
    <xf numFmtId="3" fontId="25" fillId="33" borderId="13" xfId="58" applyNumberFormat="1" applyFont="1" applyFill="1" applyBorder="1" applyAlignment="1">
      <alignment horizontal="center" vertical="center"/>
      <protection/>
    </xf>
    <xf numFmtId="3" fontId="18" fillId="33" borderId="13" xfId="58" applyNumberFormat="1" applyFont="1" applyFill="1" applyBorder="1" applyAlignment="1">
      <alignment horizontal="center" vertical="center"/>
      <protection/>
    </xf>
    <xf numFmtId="3" fontId="18" fillId="33" borderId="14" xfId="58" applyNumberFormat="1" applyFont="1" applyFill="1" applyBorder="1" applyAlignment="1">
      <alignment horizontal="center" vertical="center"/>
      <protection/>
    </xf>
    <xf numFmtId="3" fontId="18" fillId="33" borderId="15" xfId="58" applyNumberFormat="1" applyFont="1" applyFill="1" applyBorder="1" applyAlignment="1">
      <alignment horizontal="center" vertical="center"/>
      <protection/>
    </xf>
    <xf numFmtId="0" fontId="25" fillId="33" borderId="12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25" fillId="33" borderId="19" xfId="58" applyFont="1" applyFill="1" applyBorder="1" applyAlignment="1">
      <alignment horizontal="center" vertical="center" wrapText="1"/>
      <protection/>
    </xf>
    <xf numFmtId="0" fontId="20" fillId="33" borderId="12" xfId="58" applyFont="1" applyFill="1" applyBorder="1" applyAlignment="1">
      <alignment horizontal="center" vertical="center" wrapText="1"/>
      <protection/>
    </xf>
    <xf numFmtId="0" fontId="19" fillId="0" borderId="0" xfId="58" applyFont="1" applyFill="1" applyAlignment="1">
      <alignment vertical="center"/>
      <protection/>
    </xf>
    <xf numFmtId="0" fontId="25" fillId="0" borderId="10" xfId="58" applyFont="1" applyFill="1" applyBorder="1" applyAlignment="1">
      <alignment horizontal="right" vertical="center"/>
      <protection/>
    </xf>
    <xf numFmtId="3" fontId="31" fillId="0" borderId="10" xfId="58" applyNumberFormat="1" applyFont="1" applyFill="1" applyBorder="1" applyAlignment="1">
      <alignment vertical="center"/>
      <protection/>
    </xf>
    <xf numFmtId="0" fontId="22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3" fontId="31" fillId="0" borderId="0" xfId="58" applyNumberFormat="1" applyFont="1" applyFill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3" fontId="31" fillId="0" borderId="10" xfId="58" applyNumberFormat="1" applyFont="1" applyFill="1" applyBorder="1" applyAlignment="1">
      <alignment horizontal="center"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3" fontId="36" fillId="0" borderId="10" xfId="58" applyNumberFormat="1" applyFont="1" applyFill="1" applyBorder="1" applyAlignment="1">
      <alignment horizontal="center" vertical="center"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3" fontId="21" fillId="0" borderId="12" xfId="58" applyNumberFormat="1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/>
      <protection/>
    </xf>
    <xf numFmtId="3" fontId="31" fillId="39" borderId="10" xfId="58" applyNumberFormat="1" applyFont="1" applyFill="1" applyBorder="1" applyAlignment="1">
      <alignment horizontal="right" vertical="center"/>
      <protection/>
    </xf>
    <xf numFmtId="3" fontId="32" fillId="0" borderId="10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right" vertical="center"/>
      <protection/>
    </xf>
    <xf numFmtId="3" fontId="25" fillId="33" borderId="10" xfId="58" applyNumberFormat="1" applyFont="1" applyFill="1" applyBorder="1" applyAlignment="1">
      <alignment horizontal="right" vertical="center"/>
      <protection/>
    </xf>
    <xf numFmtId="0" fontId="22" fillId="33" borderId="0" xfId="58" applyFont="1" applyFill="1" applyAlignment="1">
      <alignment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17" fillId="0" borderId="0" xfId="58" applyNumberFormat="1" applyFont="1" applyFill="1" applyAlignment="1">
      <alignment vertical="center"/>
      <protection/>
    </xf>
    <xf numFmtId="3" fontId="26" fillId="0" borderId="0" xfId="58" applyNumberFormat="1" applyFont="1" applyFill="1" applyAlignment="1">
      <alignment vertical="center"/>
      <protection/>
    </xf>
    <xf numFmtId="3" fontId="37" fillId="40" borderId="10" xfId="58" applyNumberFormat="1" applyFont="1" applyFill="1" applyBorder="1" applyAlignment="1">
      <alignment vertical="center"/>
      <protection/>
    </xf>
    <xf numFmtId="3" fontId="30" fillId="40" borderId="10" xfId="58" applyNumberFormat="1" applyFont="1" applyFill="1" applyBorder="1" applyAlignment="1">
      <alignment vertical="center"/>
      <protection/>
    </xf>
    <xf numFmtId="3" fontId="25" fillId="40" borderId="10" xfId="58" applyNumberFormat="1" applyFont="1" applyFill="1" applyBorder="1" applyAlignment="1">
      <alignment horizontal="center" vertical="center"/>
      <protection/>
    </xf>
    <xf numFmtId="0" fontId="18" fillId="40" borderId="20" xfId="58" applyFont="1" applyFill="1" applyBorder="1" applyAlignment="1">
      <alignment vertical="center"/>
      <protection/>
    </xf>
    <xf numFmtId="0" fontId="18" fillId="40" borderId="10" xfId="58" applyFont="1" applyFill="1" applyBorder="1" applyAlignment="1">
      <alignment vertical="center"/>
      <protection/>
    </xf>
    <xf numFmtId="0" fontId="30" fillId="40" borderId="10" xfId="58" applyFont="1" applyFill="1" applyBorder="1" applyAlignment="1">
      <alignment vertical="center"/>
      <protection/>
    </xf>
    <xf numFmtId="3" fontId="34" fillId="40" borderId="10" xfId="58" applyNumberFormat="1" applyFont="1" applyFill="1" applyBorder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3" fontId="38" fillId="0" borderId="0" xfId="58" applyNumberFormat="1" applyFont="1" applyFill="1" applyAlignment="1">
      <alignment vertical="center"/>
      <protection/>
    </xf>
    <xf numFmtId="3" fontId="25" fillId="33" borderId="0" xfId="58" applyNumberFormat="1" applyFont="1" applyFill="1" applyBorder="1" applyAlignment="1">
      <alignment horizontal="right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18" fillId="33" borderId="19" xfId="58" applyNumberFormat="1" applyFont="1" applyFill="1" applyBorder="1" applyAlignment="1">
      <alignment horizontal="center" vertical="center"/>
      <protection/>
    </xf>
    <xf numFmtId="3" fontId="18" fillId="33" borderId="20" xfId="58" applyNumberFormat="1" applyFont="1" applyFill="1" applyBorder="1" applyAlignment="1">
      <alignment horizontal="center" vertical="center"/>
      <protection/>
    </xf>
    <xf numFmtId="3" fontId="18" fillId="33" borderId="0" xfId="58" applyNumberFormat="1" applyFont="1" applyFill="1" applyBorder="1" applyAlignment="1">
      <alignment horizontal="center" vertical="center"/>
      <protection/>
    </xf>
    <xf numFmtId="0" fontId="25" fillId="33" borderId="0" xfId="58" applyFont="1" applyFill="1" applyBorder="1" applyAlignment="1">
      <alignment horizontal="center" vertical="center" wrapText="1"/>
      <protection/>
    </xf>
    <xf numFmtId="0" fontId="18" fillId="33" borderId="0" xfId="58" applyFont="1" applyFill="1" applyBorder="1" applyAlignment="1">
      <alignment horizontal="center" vertical="center" wrapText="1"/>
      <protection/>
    </xf>
    <xf numFmtId="3" fontId="31" fillId="0" borderId="0" xfId="58" applyNumberFormat="1" applyFont="1" applyFill="1" applyBorder="1" applyAlignment="1">
      <alignment vertical="center"/>
      <protection/>
    </xf>
    <xf numFmtId="3" fontId="31" fillId="0" borderId="0" xfId="56" applyNumberFormat="1" applyFont="1" applyFill="1" applyBorder="1" applyAlignment="1">
      <alignment vertical="center"/>
      <protection/>
    </xf>
    <xf numFmtId="3" fontId="31" fillId="0" borderId="0" xfId="56" applyNumberFormat="1" applyFont="1" applyFill="1" applyBorder="1" applyAlignment="1">
      <alignment horizontal="right" vertical="center"/>
      <protection/>
    </xf>
    <xf numFmtId="3" fontId="32" fillId="0" borderId="0" xfId="58" applyNumberFormat="1" applyFont="1" applyFill="1" applyBorder="1" applyAlignment="1">
      <alignment horizontal="center" vertical="center"/>
      <protection/>
    </xf>
    <xf numFmtId="3" fontId="33" fillId="0" borderId="10" xfId="58" applyNumberFormat="1" applyFont="1" applyFill="1" applyBorder="1" applyAlignment="1">
      <alignment horizontal="center" vertical="center"/>
      <protection/>
    </xf>
    <xf numFmtId="3" fontId="30" fillId="33" borderId="0" xfId="58" applyNumberFormat="1" applyFont="1" applyFill="1" applyBorder="1" applyAlignment="1">
      <alignment horizontal="center" vertical="center"/>
      <protection/>
    </xf>
    <xf numFmtId="3" fontId="30" fillId="40" borderId="20" xfId="58" applyNumberFormat="1" applyFont="1" applyFill="1" applyBorder="1" applyAlignment="1">
      <alignment vertical="center"/>
      <protection/>
    </xf>
    <xf numFmtId="0" fontId="30" fillId="40" borderId="20" xfId="58" applyFont="1" applyFill="1" applyBorder="1" applyAlignment="1">
      <alignment vertical="center"/>
      <protection/>
    </xf>
    <xf numFmtId="3" fontId="30" fillId="40" borderId="12" xfId="58" applyNumberFormat="1" applyFont="1" applyFill="1" applyBorder="1" applyAlignment="1">
      <alignment vertical="center"/>
      <protection/>
    </xf>
    <xf numFmtId="3" fontId="30" fillId="40" borderId="20" xfId="58" applyNumberFormat="1" applyFont="1" applyFill="1" applyBorder="1" applyAlignment="1">
      <alignment horizontal="center" vertical="center"/>
      <protection/>
    </xf>
    <xf numFmtId="0" fontId="35" fillId="0" borderId="0" xfId="58" applyFont="1" applyFill="1" applyAlignment="1">
      <alignment vertical="center"/>
      <protection/>
    </xf>
    <xf numFmtId="0" fontId="31" fillId="33" borderId="0" xfId="58" applyFont="1" applyFill="1" applyAlignment="1">
      <alignment vertical="center"/>
      <protection/>
    </xf>
    <xf numFmtId="3" fontId="102" fillId="0" borderId="0" xfId="58" applyNumberFormat="1" applyFont="1" applyFill="1" applyAlignment="1">
      <alignment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3" fontId="39" fillId="41" borderId="18" xfId="0" applyNumberFormat="1" applyFont="1" applyFill="1" applyBorder="1" applyAlignment="1">
      <alignment vertical="center" wrapText="1"/>
    </xf>
    <xf numFmtId="3" fontId="39" fillId="41" borderId="17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13" fillId="34" borderId="20" xfId="57" applyFont="1" applyFill="1" applyBorder="1">
      <alignment/>
      <protection/>
    </xf>
    <xf numFmtId="0" fontId="13" fillId="34" borderId="10" xfId="57" applyFont="1" applyFill="1" applyBorder="1">
      <alignment/>
      <protection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3" fontId="21" fillId="0" borderId="11" xfId="58" applyNumberFormat="1" applyFont="1" applyFill="1" applyBorder="1" applyAlignment="1">
      <alignment vertical="center"/>
      <protection/>
    </xf>
    <xf numFmtId="0" fontId="2" fillId="34" borderId="0" xfId="0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horizontal="right"/>
    </xf>
    <xf numFmtId="3" fontId="12" fillId="38" borderId="10" xfId="0" applyNumberFormat="1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4" fontId="40" fillId="34" borderId="10" xfId="0" applyNumberFormat="1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 vertical="center" wrapText="1"/>
    </xf>
    <xf numFmtId="14" fontId="40" fillId="34" borderId="10" xfId="0" applyNumberFormat="1" applyFont="1" applyFill="1" applyBorder="1" applyAlignment="1">
      <alignment horizontal="center" wrapText="1"/>
    </xf>
    <xf numFmtId="14" fontId="12" fillId="34" borderId="10" xfId="0" applyNumberFormat="1" applyFont="1" applyFill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14" fontId="4" fillId="34" borderId="10" xfId="0" applyNumberFormat="1" applyFont="1" applyFill="1" applyBorder="1" applyAlignment="1">
      <alignment horizontal="center" vertical="center"/>
    </xf>
    <xf numFmtId="3" fontId="43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31" fillId="0" borderId="10" xfId="58" applyFont="1" applyFill="1" applyBorder="1" applyAlignment="1">
      <alignment vertical="center"/>
      <protection/>
    </xf>
    <xf numFmtId="3" fontId="31" fillId="33" borderId="10" xfId="58" applyNumberFormat="1" applyFont="1" applyFill="1" applyBorder="1" applyAlignment="1">
      <alignment vertical="center"/>
      <protection/>
    </xf>
    <xf numFmtId="0" fontId="1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3" fontId="18" fillId="33" borderId="10" xfId="58" applyNumberFormat="1" applyFont="1" applyFill="1" applyBorder="1" applyAlignment="1">
      <alignment horizontal="center" vertical="center"/>
      <protection/>
    </xf>
    <xf numFmtId="3" fontId="56" fillId="33" borderId="10" xfId="58" applyNumberFormat="1" applyFont="1" applyFill="1" applyBorder="1" applyAlignment="1">
      <alignment horizontal="center" vertical="center"/>
      <protection/>
    </xf>
    <xf numFmtId="0" fontId="2" fillId="36" borderId="0" xfId="0" applyFont="1" applyFill="1" applyBorder="1" applyAlignment="1">
      <alignment horizontal="right"/>
    </xf>
    <xf numFmtId="0" fontId="4" fillId="36" borderId="12" xfId="0" applyFont="1" applyFill="1" applyBorder="1" applyAlignment="1">
      <alignment horizontal="right"/>
    </xf>
    <xf numFmtId="3" fontId="103" fillId="34" borderId="10" xfId="0" applyNumberFormat="1" applyFont="1" applyFill="1" applyBorder="1" applyAlignment="1">
      <alignment/>
    </xf>
    <xf numFmtId="3" fontId="104" fillId="0" borderId="10" xfId="56" applyNumberFormat="1" applyFont="1" applyFill="1" applyBorder="1" applyAlignment="1">
      <alignment vertical="center"/>
      <protection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7" xfId="58" applyFont="1" applyFill="1" applyBorder="1" applyAlignment="1">
      <alignment horizontal="center" vertical="center" wrapText="1"/>
      <protection/>
    </xf>
    <xf numFmtId="0" fontId="30" fillId="34" borderId="27" xfId="58" applyFont="1" applyFill="1" applyBorder="1" applyAlignment="1">
      <alignment horizontal="right" vertical="center"/>
      <protection/>
    </xf>
    <xf numFmtId="0" fontId="30" fillId="34" borderId="23" xfId="58" applyFont="1" applyFill="1" applyBorder="1" applyAlignment="1">
      <alignment horizontal="right" vertical="center"/>
      <protection/>
    </xf>
    <xf numFmtId="0" fontId="30" fillId="34" borderId="26" xfId="58" applyFont="1" applyFill="1" applyBorder="1" applyAlignment="1">
      <alignment horizontal="right" vertical="center"/>
      <protection/>
    </xf>
    <xf numFmtId="0" fontId="30" fillId="34" borderId="0" xfId="58" applyFont="1" applyFill="1" applyBorder="1" applyAlignment="1">
      <alignment horizontal="right" vertical="center"/>
      <protection/>
    </xf>
    <xf numFmtId="3" fontId="28" fillId="33" borderId="26" xfId="58" applyNumberFormat="1" applyFont="1" applyFill="1" applyBorder="1" applyAlignment="1">
      <alignment horizontal="center" vertical="center"/>
      <protection/>
    </xf>
    <xf numFmtId="3" fontId="28" fillId="33" borderId="0" xfId="58" applyNumberFormat="1" applyFont="1" applyFill="1" applyBorder="1" applyAlignment="1">
      <alignment horizontal="center" vertical="center"/>
      <protection/>
    </xf>
    <xf numFmtId="3" fontId="28" fillId="33" borderId="25" xfId="58" applyNumberFormat="1" applyFont="1" applyFill="1" applyBorder="1" applyAlignment="1">
      <alignment horizontal="center" vertical="center"/>
      <protection/>
    </xf>
    <xf numFmtId="0" fontId="27" fillId="33" borderId="26" xfId="58" applyFont="1" applyFill="1" applyBorder="1" applyAlignment="1">
      <alignment horizontal="center" vertical="center" wrapText="1"/>
      <protection/>
    </xf>
    <xf numFmtId="0" fontId="27" fillId="33" borderId="0" xfId="58" applyFont="1" applyFill="1" applyBorder="1" applyAlignment="1">
      <alignment horizontal="center" vertical="center" wrapText="1"/>
      <protection/>
    </xf>
    <xf numFmtId="0" fontId="27" fillId="33" borderId="25" xfId="58" applyFont="1" applyFill="1" applyBorder="1" applyAlignment="1">
      <alignment horizontal="center" vertical="center" wrapText="1"/>
      <protection/>
    </xf>
    <xf numFmtId="3" fontId="25" fillId="33" borderId="13" xfId="58" applyNumberFormat="1" applyFont="1" applyFill="1" applyBorder="1" applyAlignment="1">
      <alignment horizontal="right" vertical="center"/>
      <protection/>
    </xf>
    <xf numFmtId="3" fontId="25" fillId="33" borderId="14" xfId="58" applyNumberFormat="1" applyFont="1" applyFill="1" applyBorder="1" applyAlignment="1">
      <alignment horizontal="right" vertical="center"/>
      <protection/>
    </xf>
    <xf numFmtId="3" fontId="25" fillId="33" borderId="15" xfId="58" applyNumberFormat="1" applyFont="1" applyFill="1" applyBorder="1" applyAlignment="1">
      <alignment horizontal="right" vertical="center"/>
      <protection/>
    </xf>
    <xf numFmtId="3" fontId="28" fillId="33" borderId="17" xfId="58" applyNumberFormat="1" applyFont="1" applyFill="1" applyBorder="1" applyAlignment="1">
      <alignment horizontal="center" vertical="center"/>
      <protection/>
    </xf>
    <xf numFmtId="3" fontId="30" fillId="33" borderId="17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49" fontId="25" fillId="33" borderId="12" xfId="58" applyNumberFormat="1" applyFont="1" applyFill="1" applyBorder="1" applyAlignment="1">
      <alignment horizontal="center" vertical="center"/>
      <protection/>
    </xf>
    <xf numFmtId="49" fontId="25" fillId="33" borderId="20" xfId="58" applyNumberFormat="1" applyFont="1" applyFill="1" applyBorder="1" applyAlignment="1">
      <alignment horizontal="center" vertical="center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8" fillId="33" borderId="10" xfId="58" applyFont="1" applyFill="1" applyBorder="1" applyAlignment="1">
      <alignment horizontal="center" vertical="center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5" fillId="0" borderId="10" xfId="58" applyFont="1" applyFill="1" applyBorder="1" applyAlignment="1">
      <alignment horizontal="left" vertical="center"/>
      <protection/>
    </xf>
    <xf numFmtId="0" fontId="52" fillId="0" borderId="12" xfId="57" applyFont="1" applyFill="1" applyBorder="1" applyAlignment="1">
      <alignment horizontal="left" vertical="center" wrapText="1"/>
      <protection/>
    </xf>
    <xf numFmtId="0" fontId="52" fillId="0" borderId="20" xfId="57" applyFont="1" applyFill="1" applyBorder="1" applyAlignment="1">
      <alignment horizontal="left" vertical="center" wrapText="1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3" fontId="25" fillId="33" borderId="13" xfId="58" applyNumberFormat="1" applyFont="1" applyFill="1" applyBorder="1" applyAlignment="1">
      <alignment horizontal="center" vertical="center"/>
      <protection/>
    </xf>
    <xf numFmtId="3" fontId="25" fillId="33" borderId="14" xfId="58" applyNumberFormat="1" applyFont="1" applyFill="1" applyBorder="1" applyAlignment="1">
      <alignment horizontal="center" vertical="center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0" fontId="25" fillId="0" borderId="12" xfId="58" applyFont="1" applyFill="1" applyBorder="1" applyAlignment="1">
      <alignment horizontal="left" vertical="center" wrapText="1"/>
      <protection/>
    </xf>
    <xf numFmtId="0" fontId="25" fillId="0" borderId="19" xfId="58" applyFont="1" applyFill="1" applyBorder="1" applyAlignment="1">
      <alignment horizontal="left" vertical="center" wrapText="1"/>
      <protection/>
    </xf>
    <xf numFmtId="0" fontId="25" fillId="0" borderId="20" xfId="58" applyFont="1" applyFill="1" applyBorder="1" applyAlignment="1">
      <alignment horizontal="left" vertical="center" wrapText="1"/>
      <protection/>
    </xf>
    <xf numFmtId="0" fontId="29" fillId="0" borderId="10" xfId="58" applyFont="1" applyFill="1" applyBorder="1" applyAlignment="1" quotePrefix="1">
      <alignment horizontal="center" vertical="center"/>
      <protection/>
    </xf>
    <xf numFmtId="0" fontId="29" fillId="0" borderId="10" xfId="58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 wrapText="1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3" fontId="30" fillId="33" borderId="12" xfId="58" applyNumberFormat="1" applyFont="1" applyFill="1" applyBorder="1" applyAlignment="1">
      <alignment horizontal="center" vertical="center"/>
      <protection/>
    </xf>
    <xf numFmtId="3" fontId="30" fillId="33" borderId="20" xfId="58" applyNumberFormat="1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9" fillId="0" borderId="12" xfId="58" applyFont="1" applyFill="1" applyBorder="1" applyAlignment="1">
      <alignment horizontal="center" vertical="center"/>
      <protection/>
    </xf>
    <xf numFmtId="0" fontId="29" fillId="0" borderId="19" xfId="58" applyFont="1" applyFill="1" applyBorder="1" applyAlignment="1" quotePrefix="1">
      <alignment horizontal="center" vertical="center"/>
      <protection/>
    </xf>
    <xf numFmtId="0" fontId="29" fillId="0" borderId="20" xfId="58" applyFont="1" applyFill="1" applyBorder="1" applyAlignment="1" quotePrefix="1">
      <alignment horizontal="center" vertical="center"/>
      <protection/>
    </xf>
    <xf numFmtId="0" fontId="29" fillId="0" borderId="19" xfId="58" applyFont="1" applyFill="1" applyBorder="1" applyAlignment="1">
      <alignment horizontal="center" vertical="center"/>
      <protection/>
    </xf>
    <xf numFmtId="0" fontId="29" fillId="0" borderId="20" xfId="58" applyFont="1" applyFill="1" applyBorder="1" applyAlignment="1">
      <alignment horizontal="center" vertical="center"/>
      <protection/>
    </xf>
    <xf numFmtId="0" fontId="30" fillId="33" borderId="12" xfId="58" applyFont="1" applyFill="1" applyBorder="1" applyAlignment="1">
      <alignment horizontal="center" vertical="center" wrapText="1"/>
      <protection/>
    </xf>
    <xf numFmtId="0" fontId="30" fillId="33" borderId="19" xfId="58" applyFont="1" applyFill="1" applyBorder="1" applyAlignment="1">
      <alignment horizontal="center" vertical="center" wrapText="1"/>
      <protection/>
    </xf>
    <xf numFmtId="0" fontId="30" fillId="33" borderId="20" xfId="58" applyFont="1" applyFill="1" applyBorder="1" applyAlignment="1">
      <alignment horizontal="center" vertical="center" wrapText="1"/>
      <protection/>
    </xf>
    <xf numFmtId="3" fontId="25" fillId="40" borderId="10" xfId="58" applyNumberFormat="1" applyFont="1" applyFill="1" applyBorder="1" applyAlignment="1">
      <alignment horizontal="center" vertical="center"/>
      <protection/>
    </xf>
    <xf numFmtId="3" fontId="30" fillId="33" borderId="11" xfId="58" applyNumberFormat="1" applyFont="1" applyFill="1" applyBorder="1" applyAlignment="1">
      <alignment horizontal="center" vertical="center"/>
      <protection/>
    </xf>
    <xf numFmtId="3" fontId="30" fillId="33" borderId="17" xfId="58" applyNumberFormat="1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/>
      <protection/>
    </xf>
    <xf numFmtId="2" fontId="20" fillId="40" borderId="10" xfId="58" applyNumberFormat="1" applyFont="1" applyFill="1" applyBorder="1" applyAlignment="1">
      <alignment horizontal="center" vertical="center" wrapText="1"/>
      <protection/>
    </xf>
    <xf numFmtId="0" fontId="30" fillId="40" borderId="12" xfId="58" applyFont="1" applyFill="1" applyBorder="1" applyAlignment="1">
      <alignment horizontal="center" vertical="center" wrapText="1"/>
      <protection/>
    </xf>
    <xf numFmtId="0" fontId="30" fillId="40" borderId="19" xfId="58" applyFont="1" applyFill="1" applyBorder="1" applyAlignment="1">
      <alignment horizontal="center" vertical="center" wrapText="1"/>
      <protection/>
    </xf>
    <xf numFmtId="0" fontId="30" fillId="40" borderId="20" xfId="58" applyFont="1" applyFill="1" applyBorder="1" applyAlignment="1">
      <alignment horizontal="center" vertical="center" wrapText="1"/>
      <protection/>
    </xf>
    <xf numFmtId="2" fontId="30" fillId="40" borderId="10" xfId="58" applyNumberFormat="1" applyFont="1" applyFill="1" applyBorder="1" applyAlignment="1">
      <alignment horizontal="center" vertical="center"/>
      <protection/>
    </xf>
    <xf numFmtId="0" fontId="30" fillId="40" borderId="12" xfId="58" applyFont="1" applyFill="1" applyBorder="1" applyAlignment="1">
      <alignment horizontal="center" vertical="center"/>
      <protection/>
    </xf>
    <xf numFmtId="0" fontId="30" fillId="40" borderId="19" xfId="58" applyFont="1" applyFill="1" applyBorder="1" applyAlignment="1">
      <alignment horizontal="center" vertical="center"/>
      <protection/>
    </xf>
    <xf numFmtId="0" fontId="30" fillId="40" borderId="20" xfId="58" applyFont="1" applyFill="1" applyBorder="1" applyAlignment="1">
      <alignment horizontal="center" vertical="center"/>
      <protection/>
    </xf>
    <xf numFmtId="3" fontId="30" fillId="40" borderId="10" xfId="58" applyNumberFormat="1" applyFont="1" applyFill="1" applyBorder="1" applyAlignment="1">
      <alignment horizontal="center" vertical="center"/>
      <protection/>
    </xf>
    <xf numFmtId="0" fontId="30" fillId="40" borderId="10" xfId="58" applyFont="1" applyFill="1" applyBorder="1" applyAlignment="1">
      <alignment horizontal="left" vertical="center"/>
      <protection/>
    </xf>
    <xf numFmtId="3" fontId="31" fillId="34" borderId="12" xfId="58" applyNumberFormat="1" applyFont="1" applyFill="1" applyBorder="1" applyAlignment="1">
      <alignment horizontal="center" vertical="center"/>
      <protection/>
    </xf>
    <xf numFmtId="3" fontId="31" fillId="34" borderId="20" xfId="58" applyNumberFormat="1" applyFont="1" applyFill="1" applyBorder="1" applyAlignment="1">
      <alignment horizontal="center" vertical="center"/>
      <protection/>
    </xf>
    <xf numFmtId="49" fontId="25" fillId="33" borderId="11" xfId="58" applyNumberFormat="1" applyFont="1" applyFill="1" applyBorder="1" applyAlignment="1">
      <alignment horizontal="center" vertical="center"/>
      <protection/>
    </xf>
    <xf numFmtId="49" fontId="25" fillId="33" borderId="17" xfId="58" applyNumberFormat="1" applyFont="1" applyFill="1" applyBorder="1" applyAlignment="1">
      <alignment horizontal="center" vertical="center"/>
      <protection/>
    </xf>
    <xf numFmtId="49" fontId="25" fillId="33" borderId="11" xfId="58" applyNumberFormat="1" applyFont="1" applyFill="1" applyBorder="1" applyAlignment="1">
      <alignment horizontal="center" vertical="center" wrapText="1"/>
      <protection/>
    </xf>
    <xf numFmtId="49" fontId="25" fillId="33" borderId="17" xfId="58" applyNumberFormat="1" applyFont="1" applyFill="1" applyBorder="1" applyAlignment="1">
      <alignment horizontal="center" vertical="center" wrapText="1"/>
      <protection/>
    </xf>
    <xf numFmtId="0" fontId="40" fillId="40" borderId="10" xfId="57" applyFont="1" applyFill="1" applyBorder="1" applyAlignment="1">
      <alignment horizontal="center" vertical="center" wrapText="1"/>
      <protection/>
    </xf>
    <xf numFmtId="0" fontId="13" fillId="34" borderId="27" xfId="57" applyFont="1" applyFill="1" applyBorder="1" applyAlignment="1">
      <alignment horizontal="center"/>
      <protection/>
    </xf>
    <xf numFmtId="0" fontId="13" fillId="34" borderId="23" xfId="57" applyFont="1" applyFill="1" applyBorder="1" applyAlignment="1">
      <alignment horizontal="center"/>
      <protection/>
    </xf>
    <xf numFmtId="0" fontId="13" fillId="34" borderId="24" xfId="57" applyFont="1" applyFill="1" applyBorder="1" applyAlignment="1">
      <alignment horizontal="center"/>
      <protection/>
    </xf>
    <xf numFmtId="0" fontId="13" fillId="34" borderId="26" xfId="57" applyFont="1" applyFill="1" applyBorder="1" applyAlignment="1">
      <alignment horizontal="center"/>
      <protection/>
    </xf>
    <xf numFmtId="0" fontId="13" fillId="34" borderId="0" xfId="57" applyFont="1" applyFill="1" applyBorder="1" applyAlignment="1">
      <alignment horizontal="center"/>
      <protection/>
    </xf>
    <xf numFmtId="0" fontId="13" fillId="34" borderId="25" xfId="57" applyFont="1" applyFill="1" applyBorder="1" applyAlignment="1">
      <alignment horizontal="center"/>
      <protection/>
    </xf>
    <xf numFmtId="0" fontId="13" fillId="34" borderId="13" xfId="57" applyFont="1" applyFill="1" applyBorder="1" applyAlignment="1">
      <alignment horizontal="center"/>
      <protection/>
    </xf>
    <xf numFmtId="0" fontId="13" fillId="34" borderId="14" xfId="57" applyFont="1" applyFill="1" applyBorder="1" applyAlignment="1">
      <alignment horizontal="center"/>
      <protection/>
    </xf>
    <xf numFmtId="0" fontId="13" fillId="34" borderId="15" xfId="57" applyFont="1" applyFill="1" applyBorder="1" applyAlignment="1">
      <alignment horizontal="center"/>
      <protection/>
    </xf>
    <xf numFmtId="14" fontId="40" fillId="40" borderId="10" xfId="57" applyNumberFormat="1" applyFont="1" applyFill="1" applyBorder="1" applyAlignment="1">
      <alignment horizontal="center" vertical="center" wrapText="1"/>
      <protection/>
    </xf>
    <xf numFmtId="49" fontId="49" fillId="34" borderId="27" xfId="57" applyNumberFormat="1" applyFont="1" applyFill="1" applyBorder="1" applyAlignment="1">
      <alignment horizontal="right"/>
      <protection/>
    </xf>
    <xf numFmtId="49" fontId="49" fillId="34" borderId="23" xfId="57" applyNumberFormat="1" applyFont="1" applyFill="1" applyBorder="1" applyAlignment="1">
      <alignment horizontal="right"/>
      <protection/>
    </xf>
    <xf numFmtId="49" fontId="49" fillId="34" borderId="24" xfId="57" applyNumberFormat="1" applyFont="1" applyFill="1" applyBorder="1" applyAlignment="1">
      <alignment horizontal="right"/>
      <protection/>
    </xf>
    <xf numFmtId="0" fontId="44" fillId="34" borderId="26" xfId="57" applyFont="1" applyFill="1" applyBorder="1" applyAlignment="1">
      <alignment horizontal="center"/>
      <protection/>
    </xf>
    <xf numFmtId="0" fontId="44" fillId="34" borderId="0" xfId="57" applyFont="1" applyFill="1" applyBorder="1" applyAlignment="1">
      <alignment horizontal="center"/>
      <protection/>
    </xf>
    <xf numFmtId="0" fontId="44" fillId="34" borderId="25" xfId="57" applyFont="1" applyFill="1" applyBorder="1" applyAlignment="1">
      <alignment horizontal="center"/>
      <protection/>
    </xf>
    <xf numFmtId="0" fontId="44" fillId="33" borderId="26" xfId="57" applyFont="1" applyFill="1" applyBorder="1" applyAlignment="1">
      <alignment horizontal="center" vertical="center" wrapText="1"/>
      <protection/>
    </xf>
    <xf numFmtId="0" fontId="44" fillId="33" borderId="0" xfId="57" applyFont="1" applyFill="1" applyBorder="1" applyAlignment="1">
      <alignment horizontal="center" vertical="center" wrapText="1"/>
      <protection/>
    </xf>
    <xf numFmtId="0" fontId="44" fillId="33" borderId="25" xfId="57" applyFont="1" applyFill="1" applyBorder="1" applyAlignment="1">
      <alignment horizontal="center" vertical="center" wrapText="1"/>
      <protection/>
    </xf>
    <xf numFmtId="0" fontId="12" fillId="33" borderId="13" xfId="57" applyFont="1" applyFill="1" applyBorder="1" applyAlignment="1">
      <alignment horizontal="right" vertical="center"/>
      <protection/>
    </xf>
    <xf numFmtId="0" fontId="12" fillId="33" borderId="14" xfId="57" applyFont="1" applyFill="1" applyBorder="1" applyAlignment="1">
      <alignment horizontal="right" vertical="center"/>
      <protection/>
    </xf>
    <xf numFmtId="0" fontId="12" fillId="33" borderId="15" xfId="57" applyFont="1" applyFill="1" applyBorder="1" applyAlignment="1">
      <alignment horizontal="right" vertical="center"/>
      <protection/>
    </xf>
    <xf numFmtId="0" fontId="44" fillId="34" borderId="10" xfId="57" applyFont="1" applyFill="1" applyBorder="1" applyAlignment="1">
      <alignment horizontal="center" vertical="center"/>
      <protection/>
    </xf>
    <xf numFmtId="49" fontId="44" fillId="33" borderId="10" xfId="57" applyNumberFormat="1" applyFont="1" applyFill="1" applyBorder="1" applyAlignment="1">
      <alignment horizontal="center" vertical="center"/>
      <protection/>
    </xf>
    <xf numFmtId="0" fontId="40" fillId="34" borderId="1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right"/>
    </xf>
    <xf numFmtId="0" fontId="13" fillId="34" borderId="23" xfId="0" applyFont="1" applyFill="1" applyBorder="1" applyAlignment="1">
      <alignment horizontal="right"/>
    </xf>
    <xf numFmtId="0" fontId="13" fillId="34" borderId="24" xfId="0" applyFont="1" applyFill="1" applyBorder="1" applyAlignment="1">
      <alignment horizontal="right"/>
    </xf>
    <xf numFmtId="0" fontId="40" fillId="34" borderId="26" xfId="0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0" fontId="40" fillId="34" borderId="25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40" fillId="34" borderId="23" xfId="0" applyFont="1" applyFill="1" applyBorder="1" applyAlignment="1">
      <alignment horizontal="center" vertical="center" wrapText="1"/>
    </xf>
    <xf numFmtId="0" fontId="40" fillId="34" borderId="24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/>
    </xf>
    <xf numFmtId="0" fontId="13" fillId="34" borderId="25" xfId="0" applyFont="1" applyFill="1" applyBorder="1" applyAlignment="1">
      <alignment horizontal="right"/>
    </xf>
    <xf numFmtId="0" fontId="13" fillId="34" borderId="13" xfId="0" applyFont="1" applyFill="1" applyBorder="1" applyAlignment="1">
      <alignment horizontal="right"/>
    </xf>
    <xf numFmtId="0" fontId="13" fillId="34" borderId="14" xfId="0" applyFont="1" applyFill="1" applyBorder="1" applyAlignment="1">
      <alignment horizontal="right"/>
    </xf>
    <xf numFmtId="0" fontId="13" fillId="34" borderId="15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0" fontId="25" fillId="33" borderId="12" xfId="58" applyFont="1" applyFill="1" applyBorder="1" applyAlignment="1">
      <alignment horizontal="center" vertical="center" wrapText="1"/>
      <protection/>
    </xf>
    <xf numFmtId="0" fontId="25" fillId="33" borderId="20" xfId="58" applyFont="1" applyFill="1" applyBorder="1" applyAlignment="1">
      <alignment horizontal="center" vertical="center" wrapText="1"/>
      <protection/>
    </xf>
    <xf numFmtId="3" fontId="25" fillId="40" borderId="12" xfId="58" applyNumberFormat="1" applyFont="1" applyFill="1" applyBorder="1" applyAlignment="1">
      <alignment horizontal="center" vertical="center"/>
      <protection/>
    </xf>
    <xf numFmtId="3" fontId="25" fillId="40" borderId="20" xfId="58" applyNumberFormat="1" applyFont="1" applyFill="1" applyBorder="1" applyAlignment="1">
      <alignment horizontal="center" vertical="center"/>
      <protection/>
    </xf>
    <xf numFmtId="3" fontId="25" fillId="33" borderId="12" xfId="58" applyNumberFormat="1" applyFont="1" applyFill="1" applyBorder="1" applyAlignment="1">
      <alignment horizontal="center" vertical="center" wrapText="1"/>
      <protection/>
    </xf>
    <xf numFmtId="3" fontId="25" fillId="33" borderId="20" xfId="58" applyNumberFormat="1" applyFont="1" applyFill="1" applyBorder="1" applyAlignment="1">
      <alignment horizontal="center" vertical="center" wrapText="1"/>
      <protection/>
    </xf>
    <xf numFmtId="0" fontId="25" fillId="33" borderId="12" xfId="58" applyFont="1" applyFill="1" applyBorder="1" applyAlignment="1">
      <alignment horizontal="center" vertical="center"/>
      <protection/>
    </xf>
    <xf numFmtId="0" fontId="25" fillId="33" borderId="20" xfId="58" applyFont="1" applyFill="1" applyBorder="1" applyAlignment="1">
      <alignment horizontal="center" vertical="center"/>
      <protection/>
    </xf>
    <xf numFmtId="3" fontId="28" fillId="33" borderId="12" xfId="58" applyNumberFormat="1" applyFont="1" applyFill="1" applyBorder="1" applyAlignment="1">
      <alignment horizontal="center" vertical="center"/>
      <protection/>
    </xf>
    <xf numFmtId="3" fontId="28" fillId="33" borderId="20" xfId="58" applyNumberFormat="1" applyFont="1" applyFill="1" applyBorder="1" applyAlignment="1">
      <alignment horizontal="center" vertical="center"/>
      <protection/>
    </xf>
    <xf numFmtId="3" fontId="30" fillId="33" borderId="11" xfId="58" applyNumberFormat="1" applyFont="1" applyFill="1" applyBorder="1" applyAlignment="1">
      <alignment horizontal="center" vertical="center"/>
      <protection/>
    </xf>
    <xf numFmtId="0" fontId="25" fillId="33" borderId="11" xfId="58" applyFont="1" applyFill="1" applyBorder="1" applyAlignment="1">
      <alignment horizontal="center" vertical="center"/>
      <protection/>
    </xf>
    <xf numFmtId="0" fontId="25" fillId="33" borderId="18" xfId="58" applyFont="1" applyFill="1" applyBorder="1" applyAlignment="1">
      <alignment horizontal="center" vertical="center"/>
      <protection/>
    </xf>
    <xf numFmtId="0" fontId="25" fillId="33" borderId="17" xfId="58" applyFont="1" applyFill="1" applyBorder="1" applyAlignment="1">
      <alignment horizontal="center" vertical="center"/>
      <protection/>
    </xf>
    <xf numFmtId="3" fontId="25" fillId="33" borderId="12" xfId="58" applyNumberFormat="1" applyFont="1" applyFill="1" applyBorder="1" applyAlignment="1">
      <alignment horizontal="center" vertical="center"/>
      <protection/>
    </xf>
    <xf numFmtId="3" fontId="25" fillId="33" borderId="20" xfId="58" applyNumberFormat="1" applyFont="1" applyFill="1" applyBorder="1" applyAlignment="1">
      <alignment horizontal="center" vertical="center"/>
      <protection/>
    </xf>
    <xf numFmtId="0" fontId="20" fillId="33" borderId="11" xfId="58" applyFont="1" applyFill="1" applyBorder="1" applyAlignment="1">
      <alignment horizontal="center" vertical="center" wrapText="1"/>
      <protection/>
    </xf>
    <xf numFmtId="0" fontId="20" fillId="33" borderId="17" xfId="58" applyFont="1" applyFill="1" applyBorder="1" applyAlignment="1">
      <alignment horizontal="center" vertical="center" wrapText="1"/>
      <protection/>
    </xf>
    <xf numFmtId="0" fontId="28" fillId="33" borderId="27" xfId="58" applyFont="1" applyFill="1" applyBorder="1" applyAlignment="1">
      <alignment horizontal="center" vertical="center"/>
      <protection/>
    </xf>
    <xf numFmtId="0" fontId="28" fillId="33" borderId="23" xfId="58" applyFont="1" applyFill="1" applyBorder="1" applyAlignment="1">
      <alignment horizontal="center" vertical="center"/>
      <protection/>
    </xf>
    <xf numFmtId="0" fontId="28" fillId="33" borderId="24" xfId="58" applyFont="1" applyFill="1" applyBorder="1" applyAlignment="1">
      <alignment horizontal="center" vertical="center"/>
      <protection/>
    </xf>
    <xf numFmtId="0" fontId="28" fillId="33" borderId="13" xfId="58" applyFont="1" applyFill="1" applyBorder="1" applyAlignment="1">
      <alignment horizontal="center" vertical="center"/>
      <protection/>
    </xf>
    <xf numFmtId="0" fontId="28" fillId="33" borderId="14" xfId="58" applyFont="1" applyFill="1" applyBorder="1" applyAlignment="1">
      <alignment horizontal="center" vertical="center"/>
      <protection/>
    </xf>
    <xf numFmtId="0" fontId="28" fillId="33" borderId="15" xfId="58" applyFont="1" applyFill="1" applyBorder="1" applyAlignment="1">
      <alignment horizontal="center" vertical="center"/>
      <protection/>
    </xf>
    <xf numFmtId="3" fontId="25" fillId="33" borderId="11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3" fontId="25" fillId="33" borderId="19" xfId="58" applyNumberFormat="1" applyFont="1" applyFill="1" applyBorder="1" applyAlignment="1">
      <alignment horizontal="center" vertical="center"/>
      <protection/>
    </xf>
    <xf numFmtId="0" fontId="20" fillId="33" borderId="11" xfId="58" applyFont="1" applyFill="1" applyBorder="1" applyAlignment="1">
      <alignment horizontal="center" vertical="center" wrapText="1"/>
      <protection/>
    </xf>
    <xf numFmtId="0" fontId="20" fillId="33" borderId="17" xfId="58" applyFont="1" applyFill="1" applyBorder="1" applyAlignment="1">
      <alignment horizontal="center" vertical="center" wrapText="1"/>
      <protection/>
    </xf>
    <xf numFmtId="0" fontId="25" fillId="0" borderId="12" xfId="58" applyFont="1" applyFill="1" applyBorder="1" applyAlignment="1">
      <alignment horizontal="left" vertical="center"/>
      <protection/>
    </xf>
    <xf numFmtId="0" fontId="25" fillId="0" borderId="19" xfId="58" applyFont="1" applyFill="1" applyBorder="1" applyAlignment="1">
      <alignment horizontal="left" vertical="center"/>
      <protection/>
    </xf>
    <xf numFmtId="0" fontId="25" fillId="0" borderId="20" xfId="58" applyFont="1" applyFill="1" applyBorder="1" applyAlignment="1">
      <alignment horizontal="left" vertical="center"/>
      <protection/>
    </xf>
    <xf numFmtId="3" fontId="21" fillId="0" borderId="11" xfId="58" applyNumberFormat="1" applyFont="1" applyFill="1" applyBorder="1" applyAlignment="1">
      <alignment horizontal="center" vertical="center"/>
      <protection/>
    </xf>
    <xf numFmtId="3" fontId="21" fillId="0" borderId="17" xfId="58" applyNumberFormat="1" applyFont="1" applyFill="1" applyBorder="1" applyAlignment="1">
      <alignment horizontal="center" vertical="center"/>
      <protection/>
    </xf>
    <xf numFmtId="0" fontId="29" fillId="0" borderId="12" xfId="58" applyFont="1" applyFill="1" applyBorder="1" applyAlignment="1" quotePrefix="1">
      <alignment horizontal="center" vertical="center"/>
      <protection/>
    </xf>
    <xf numFmtId="3" fontId="25" fillId="33" borderId="12" xfId="58" applyNumberFormat="1" applyFont="1" applyFill="1" applyBorder="1" applyAlignment="1">
      <alignment horizontal="center" vertical="center"/>
      <protection/>
    </xf>
    <xf numFmtId="3" fontId="25" fillId="33" borderId="20" xfId="58" applyNumberFormat="1" applyFont="1" applyFill="1" applyBorder="1" applyAlignment="1">
      <alignment horizontal="center" vertical="center"/>
      <protection/>
    </xf>
    <xf numFmtId="0" fontId="30" fillId="33" borderId="27" xfId="58" applyFont="1" applyFill="1" applyBorder="1" applyAlignment="1">
      <alignment horizontal="center" vertical="center"/>
      <protection/>
    </xf>
    <xf numFmtId="0" fontId="30" fillId="33" borderId="23" xfId="58" applyFont="1" applyFill="1" applyBorder="1" applyAlignment="1">
      <alignment horizontal="center" vertical="center"/>
      <protection/>
    </xf>
    <xf numFmtId="0" fontId="30" fillId="33" borderId="24" xfId="58" applyFont="1" applyFill="1" applyBorder="1" applyAlignment="1">
      <alignment horizontal="center" vertical="center"/>
      <protection/>
    </xf>
    <xf numFmtId="0" fontId="30" fillId="33" borderId="13" xfId="58" applyFont="1" applyFill="1" applyBorder="1" applyAlignment="1">
      <alignment horizontal="center" vertical="center"/>
      <protection/>
    </xf>
    <xf numFmtId="0" fontId="30" fillId="33" borderId="14" xfId="58" applyFont="1" applyFill="1" applyBorder="1" applyAlignment="1">
      <alignment horizontal="center" vertical="center"/>
      <protection/>
    </xf>
    <xf numFmtId="0" fontId="30" fillId="33" borderId="15" xfId="58" applyFont="1" applyFill="1" applyBorder="1" applyAlignment="1">
      <alignment horizontal="center" vertical="center"/>
      <protection/>
    </xf>
    <xf numFmtId="2" fontId="30" fillId="40" borderId="12" xfId="58" applyNumberFormat="1" applyFont="1" applyFill="1" applyBorder="1" applyAlignment="1">
      <alignment horizontal="center" vertical="center"/>
      <protection/>
    </xf>
    <xf numFmtId="2" fontId="30" fillId="40" borderId="19" xfId="58" applyNumberFormat="1" applyFont="1" applyFill="1" applyBorder="1" applyAlignment="1">
      <alignment horizontal="center" vertical="center"/>
      <protection/>
    </xf>
    <xf numFmtId="2" fontId="30" fillId="40" borderId="20" xfId="58" applyNumberFormat="1" applyFont="1" applyFill="1" applyBorder="1" applyAlignment="1">
      <alignment horizontal="center" vertical="center"/>
      <protection/>
    </xf>
    <xf numFmtId="3" fontId="30" fillId="40" borderId="12" xfId="58" applyNumberFormat="1" applyFont="1" applyFill="1" applyBorder="1" applyAlignment="1">
      <alignment horizontal="center" vertical="center"/>
      <protection/>
    </xf>
    <xf numFmtId="3" fontId="30" fillId="40" borderId="20" xfId="58" applyNumberFormat="1" applyFont="1" applyFill="1" applyBorder="1" applyAlignment="1">
      <alignment horizontal="center" vertical="center"/>
      <protection/>
    </xf>
    <xf numFmtId="0" fontId="30" fillId="40" borderId="12" xfId="58" applyFont="1" applyFill="1" applyBorder="1" applyAlignment="1">
      <alignment horizontal="left" vertical="center"/>
      <protection/>
    </xf>
    <xf numFmtId="0" fontId="30" fillId="40" borderId="19" xfId="58" applyFont="1" applyFill="1" applyBorder="1" applyAlignment="1">
      <alignment horizontal="left" vertical="center"/>
      <protection/>
    </xf>
    <xf numFmtId="0" fontId="30" fillId="40" borderId="20" xfId="58" applyFont="1" applyFill="1" applyBorder="1" applyAlignment="1">
      <alignment horizontal="left" vertical="center"/>
      <protection/>
    </xf>
    <xf numFmtId="2" fontId="20" fillId="40" borderId="12" xfId="58" applyNumberFormat="1" applyFont="1" applyFill="1" applyBorder="1" applyAlignment="1">
      <alignment horizontal="center" vertical="center" wrapText="1"/>
      <protection/>
    </xf>
    <xf numFmtId="2" fontId="20" fillId="40" borderId="19" xfId="58" applyNumberFormat="1" applyFont="1" applyFill="1" applyBorder="1" applyAlignment="1">
      <alignment horizontal="center" vertical="center" wrapText="1"/>
      <protection/>
    </xf>
    <xf numFmtId="2" fontId="20" fillId="40" borderId="20" xfId="58" applyNumberFormat="1" applyFont="1" applyFill="1" applyBorder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right"/>
    </xf>
    <xf numFmtId="3" fontId="102" fillId="0" borderId="0" xfId="58" applyNumberFormat="1" applyFont="1" applyFill="1" applyAlignment="1">
      <alignment horizontal="left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right"/>
    </xf>
    <xf numFmtId="0" fontId="49" fillId="34" borderId="0" xfId="0" applyFont="1" applyFill="1" applyBorder="1" applyAlignment="1">
      <alignment horizontal="right"/>
    </xf>
    <xf numFmtId="0" fontId="49" fillId="34" borderId="25" xfId="0" applyFont="1" applyFill="1" applyBorder="1" applyAlignment="1">
      <alignment horizontal="right"/>
    </xf>
    <xf numFmtId="0" fontId="49" fillId="34" borderId="13" xfId="0" applyFont="1" applyFill="1" applyBorder="1" applyAlignment="1">
      <alignment horizontal="right"/>
    </xf>
    <xf numFmtId="0" fontId="49" fillId="34" borderId="14" xfId="0" applyFont="1" applyFill="1" applyBorder="1" applyAlignment="1">
      <alignment horizontal="right"/>
    </xf>
    <xf numFmtId="0" fontId="49" fillId="34" borderId="15" xfId="0" applyFont="1" applyFill="1" applyBorder="1" applyAlignment="1">
      <alignment horizontal="right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right"/>
    </xf>
    <xf numFmtId="0" fontId="42" fillId="34" borderId="0" xfId="0" applyFont="1" applyFill="1" applyBorder="1" applyAlignment="1">
      <alignment horizontal="right"/>
    </xf>
    <xf numFmtId="0" fontId="42" fillId="34" borderId="25" xfId="0" applyFont="1" applyFill="1" applyBorder="1" applyAlignment="1">
      <alignment horizontal="right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3" fontId="39" fillId="40" borderId="11" xfId="0" applyNumberFormat="1" applyFont="1" applyFill="1" applyBorder="1" applyAlignment="1">
      <alignment horizontal="center" vertical="center" wrapText="1"/>
    </xf>
    <xf numFmtId="3" fontId="39" fillId="40" borderId="18" xfId="0" applyNumberFormat="1" applyFont="1" applyFill="1" applyBorder="1" applyAlignment="1">
      <alignment horizontal="center" vertical="center" wrapText="1"/>
    </xf>
    <xf numFmtId="3" fontId="39" fillId="40" borderId="17" xfId="0" applyNumberFormat="1" applyFont="1" applyFill="1" applyBorder="1" applyAlignment="1">
      <alignment horizontal="center" vertical="center" wrapText="1"/>
    </xf>
    <xf numFmtId="49" fontId="39" fillId="40" borderId="11" xfId="0" applyNumberFormat="1" applyFont="1" applyFill="1" applyBorder="1" applyAlignment="1">
      <alignment horizontal="center" vertical="center" wrapText="1"/>
    </xf>
    <xf numFmtId="49" fontId="39" fillId="40" borderId="18" xfId="0" applyNumberFormat="1" applyFont="1" applyFill="1" applyBorder="1" applyAlignment="1">
      <alignment horizontal="center" vertical="center" wrapText="1"/>
    </xf>
    <xf numFmtId="49" fontId="39" fillId="40" borderId="17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9" fillId="40" borderId="11" xfId="0" applyFont="1" applyFill="1" applyBorder="1" applyAlignment="1">
      <alignment horizontal="center" vertical="center" wrapText="1"/>
    </xf>
    <xf numFmtId="0" fontId="39" fillId="40" borderId="18" xfId="0" applyFont="1" applyFill="1" applyBorder="1" applyAlignment="1">
      <alignment horizontal="center" vertical="center" wrapText="1"/>
    </xf>
    <xf numFmtId="0" fontId="39" fillId="40" borderId="17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textRotation="180" wrapText="1"/>
    </xf>
    <xf numFmtId="0" fontId="50" fillId="34" borderId="18" xfId="0" applyFont="1" applyFill="1" applyBorder="1" applyAlignment="1">
      <alignment horizontal="center" vertical="center" textRotation="180" wrapText="1"/>
    </xf>
    <xf numFmtId="0" fontId="50" fillId="34" borderId="17" xfId="0" applyFont="1" applyFill="1" applyBorder="1" applyAlignment="1">
      <alignment horizontal="center" vertical="center" textRotation="180" wrapText="1"/>
    </xf>
    <xf numFmtId="3" fontId="103" fillId="34" borderId="11" xfId="0" applyNumberFormat="1" applyFont="1" applyFill="1" applyBorder="1" applyAlignment="1">
      <alignment horizontal="center" vertical="center" wrapText="1"/>
    </xf>
    <xf numFmtId="3" fontId="54" fillId="34" borderId="18" xfId="0" applyNumberFormat="1" applyFont="1" applyFill="1" applyBorder="1" applyAlignment="1">
      <alignment horizontal="center" vertical="center" wrapText="1"/>
    </xf>
    <xf numFmtId="3" fontId="54" fillId="34" borderId="17" xfId="0" applyNumberFormat="1" applyFont="1" applyFill="1" applyBorder="1" applyAlignment="1">
      <alignment horizontal="center" vertical="center" wrapText="1"/>
    </xf>
    <xf numFmtId="3" fontId="103" fillId="34" borderId="18" xfId="0" applyNumberFormat="1" applyFont="1" applyFill="1" applyBorder="1" applyAlignment="1">
      <alignment horizontal="center" vertical="center" wrapText="1"/>
    </xf>
    <xf numFmtId="3" fontId="103" fillId="34" borderId="17" xfId="0" applyNumberFormat="1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51" fillId="33" borderId="25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right" vertical="center" wrapText="1"/>
    </xf>
    <xf numFmtId="0" fontId="51" fillId="33" borderId="14" xfId="0" applyFont="1" applyFill="1" applyBorder="1" applyAlignment="1">
      <alignment horizontal="right" vertical="center" wrapText="1"/>
    </xf>
    <xf numFmtId="0" fontId="51" fillId="33" borderId="15" xfId="0" applyFont="1" applyFill="1" applyBorder="1" applyAlignment="1">
      <alignment horizontal="right" vertical="center" wrapText="1"/>
    </xf>
    <xf numFmtId="3" fontId="5" fillId="42" borderId="11" xfId="0" applyNumberFormat="1" applyFont="1" applyFill="1" applyBorder="1" applyAlignment="1">
      <alignment horizontal="center" vertical="center" wrapText="1"/>
    </xf>
    <xf numFmtId="3" fontId="5" fillId="42" borderId="18" xfId="0" applyNumberFormat="1" applyFont="1" applyFill="1" applyBorder="1" applyAlignment="1">
      <alignment horizontal="center" vertical="center" wrapText="1"/>
    </xf>
    <xf numFmtId="3" fontId="5" fillId="42" borderId="17" xfId="0" applyNumberFormat="1" applyFont="1" applyFill="1" applyBorder="1" applyAlignment="1">
      <alignment horizontal="center" vertical="center" wrapText="1"/>
    </xf>
    <xf numFmtId="49" fontId="5" fillId="42" borderId="11" xfId="0" applyNumberFormat="1" applyFont="1" applyFill="1" applyBorder="1" applyAlignment="1">
      <alignment horizontal="center" vertical="center" wrapText="1"/>
    </xf>
    <xf numFmtId="49" fontId="5" fillId="42" borderId="18" xfId="0" applyNumberFormat="1" applyFont="1" applyFill="1" applyBorder="1" applyAlignment="1">
      <alignment horizontal="center" vertical="center" wrapText="1"/>
    </xf>
    <xf numFmtId="49" fontId="5" fillId="42" borderId="17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3" fontId="3" fillId="34" borderId="20" xfId="0" applyNumberFormat="1" applyFont="1" applyFill="1" applyBorder="1" applyAlignment="1">
      <alignment horizontal="center" vertical="center" wrapText="1"/>
    </xf>
    <xf numFmtId="0" fontId="40" fillId="34" borderId="0" xfId="0" applyFont="1" applyFill="1" applyAlignment="1">
      <alignment horizontal="center" wrapText="1"/>
    </xf>
    <xf numFmtId="0" fontId="13" fillId="34" borderId="0" xfId="0" applyFont="1" applyFill="1" applyAlignment="1">
      <alignment horizontal="right" wrapText="1"/>
    </xf>
    <xf numFmtId="0" fontId="13" fillId="34" borderId="14" xfId="0" applyFont="1" applyFill="1" applyBorder="1" applyAlignment="1">
      <alignment horizontal="right" wrapText="1"/>
    </xf>
    <xf numFmtId="0" fontId="4" fillId="34" borderId="27" xfId="0" applyFont="1" applyFill="1" applyBorder="1" applyAlignment="1">
      <alignment horizontal="right"/>
    </xf>
    <xf numFmtId="0" fontId="4" fillId="34" borderId="23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40" fillId="34" borderId="26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25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right"/>
    </xf>
    <xf numFmtId="3" fontId="28" fillId="33" borderId="27" xfId="58" applyNumberFormat="1" applyFont="1" applyFill="1" applyBorder="1" applyAlignment="1">
      <alignment horizontal="center" vertical="center"/>
      <protection/>
    </xf>
    <xf numFmtId="3" fontId="28" fillId="33" borderId="24" xfId="58" applyNumberFormat="1" applyFont="1" applyFill="1" applyBorder="1" applyAlignment="1">
      <alignment horizontal="center" vertical="center"/>
      <protection/>
    </xf>
    <xf numFmtId="3" fontId="28" fillId="33" borderId="13" xfId="58" applyNumberFormat="1" applyFont="1" applyFill="1" applyBorder="1" applyAlignment="1">
      <alignment horizontal="center" vertical="center"/>
      <protection/>
    </xf>
    <xf numFmtId="3" fontId="28" fillId="33" borderId="1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érleg" xfId="56"/>
    <cellStyle name="Normál_PH bevétel" xfId="57"/>
    <cellStyle name="Normál_Rendelet-1 2008.évi rendeletmódosításos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37">
          <cell r="J37">
            <v>0</v>
          </cell>
        </row>
        <row r="51">
          <cell r="K51">
            <v>0</v>
          </cell>
        </row>
        <row r="60">
          <cell r="J60">
            <v>0</v>
          </cell>
          <cell r="K60">
            <v>0</v>
          </cell>
        </row>
        <row r="63">
          <cell r="K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C124"/>
  <sheetViews>
    <sheetView view="pageBreakPreview" zoomScale="25" zoomScaleNormal="10" zoomScaleSheetLayoutView="25" zoomScalePageLayoutView="0" workbookViewId="0" topLeftCell="A1">
      <selection activeCell="A3" sqref="A3:Y3"/>
    </sheetView>
  </sheetViews>
  <sheetFormatPr defaultColWidth="35.375" defaultRowHeight="12.75"/>
  <cols>
    <col min="1" max="2" width="35.375" style="278" customWidth="1"/>
    <col min="3" max="3" width="79.875" style="316" customWidth="1"/>
    <col min="4" max="5" width="35.375" style="326" customWidth="1"/>
    <col min="6" max="9" width="35.375" style="316" customWidth="1"/>
    <col min="10" max="10" width="42.25390625" style="316" bestFit="1" customWidth="1"/>
    <col min="11" max="11" width="65.375" style="316" customWidth="1"/>
    <col min="12" max="12" width="45.875" style="316" bestFit="1" customWidth="1"/>
    <col min="13" max="13" width="55.00390625" style="316" bestFit="1" customWidth="1"/>
    <col min="14" max="14" width="18.00390625" style="316" customWidth="1"/>
    <col min="15" max="16" width="35.375" style="278" customWidth="1"/>
    <col min="17" max="20" width="35.375" style="316" customWidth="1"/>
    <col min="21" max="21" width="126.75390625" style="344" bestFit="1" customWidth="1"/>
    <col min="22" max="22" width="125.125" style="278" bestFit="1" customWidth="1"/>
    <col min="23" max="23" width="118.25390625" style="278" bestFit="1" customWidth="1"/>
    <col min="24" max="24" width="43.625" style="278" bestFit="1" customWidth="1"/>
    <col min="25" max="25" width="35.875" style="278" customWidth="1"/>
    <col min="26" max="26" width="15.25390625" style="278" customWidth="1"/>
    <col min="27" max="27" width="0.74609375" style="278" customWidth="1"/>
    <col min="28" max="16384" width="35.375" style="278" customWidth="1"/>
  </cols>
  <sheetData>
    <row r="1" spans="1:27" ht="15.75">
      <c r="A1" s="395" t="s">
        <v>577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276"/>
      <c r="Y1" s="277"/>
      <c r="Z1" s="279"/>
      <c r="AA1" s="279"/>
    </row>
    <row r="2" spans="1:27" ht="39.75" customHeight="1">
      <c r="A2" s="397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279"/>
      <c r="Y2" s="280"/>
      <c r="Z2" s="279"/>
      <c r="AA2" s="279"/>
    </row>
    <row r="3" spans="1:27" ht="90">
      <c r="A3" s="399" t="s">
        <v>516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1"/>
      <c r="Z3" s="281"/>
      <c r="AA3" s="281"/>
    </row>
    <row r="4" spans="1:27" ht="90">
      <c r="A4" s="402" t="s">
        <v>235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4"/>
      <c r="Z4" s="282"/>
      <c r="AA4" s="282"/>
    </row>
    <row r="5" spans="1:27" ht="45">
      <c r="A5" s="405" t="s">
        <v>92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7"/>
      <c r="Z5" s="327"/>
      <c r="AA5" s="327"/>
    </row>
    <row r="6" spans="1:27" ht="99.75" customHeight="1">
      <c r="A6" s="283"/>
      <c r="B6" s="284"/>
      <c r="C6" s="285"/>
      <c r="D6" s="408">
        <v>2014</v>
      </c>
      <c r="E6" s="408"/>
      <c r="F6" s="408">
        <v>2015</v>
      </c>
      <c r="G6" s="408"/>
      <c r="H6" s="408">
        <v>2016</v>
      </c>
      <c r="I6" s="408"/>
      <c r="J6" s="408">
        <v>2016</v>
      </c>
      <c r="K6" s="408"/>
      <c r="L6" s="414" t="s">
        <v>511</v>
      </c>
      <c r="M6" s="415"/>
      <c r="N6" s="286"/>
      <c r="O6" s="283"/>
      <c r="P6" s="284"/>
      <c r="Q6" s="284"/>
      <c r="R6" s="284"/>
      <c r="S6" s="284"/>
      <c r="T6" s="285"/>
      <c r="U6" s="409" t="s">
        <v>512</v>
      </c>
      <c r="V6" s="409" t="s">
        <v>513</v>
      </c>
      <c r="W6" s="409" t="s">
        <v>514</v>
      </c>
      <c r="X6" s="393" t="s">
        <v>515</v>
      </c>
      <c r="Y6" s="462" t="s">
        <v>511</v>
      </c>
      <c r="Z6" s="284"/>
      <c r="AA6" s="284"/>
    </row>
    <row r="7" spans="1:27" ht="85.5" customHeight="1">
      <c r="A7" s="287"/>
      <c r="B7" s="288"/>
      <c r="C7" s="289"/>
      <c r="D7" s="413" t="s">
        <v>144</v>
      </c>
      <c r="E7" s="413" t="s">
        <v>124</v>
      </c>
      <c r="F7" s="411" t="s">
        <v>158</v>
      </c>
      <c r="G7" s="411"/>
      <c r="H7" s="411" t="s">
        <v>141</v>
      </c>
      <c r="I7" s="411"/>
      <c r="J7" s="412" t="s">
        <v>142</v>
      </c>
      <c r="K7" s="412" t="s">
        <v>125</v>
      </c>
      <c r="L7" s="413" t="s">
        <v>144</v>
      </c>
      <c r="M7" s="413" t="s">
        <v>125</v>
      </c>
      <c r="N7" s="290"/>
      <c r="O7" s="287"/>
      <c r="P7" s="288"/>
      <c r="Q7" s="288"/>
      <c r="R7" s="288"/>
      <c r="S7" s="288"/>
      <c r="T7" s="289"/>
      <c r="U7" s="410"/>
      <c r="V7" s="410"/>
      <c r="W7" s="410"/>
      <c r="X7" s="394"/>
      <c r="Y7" s="463"/>
      <c r="Z7" s="331"/>
      <c r="AA7" s="331"/>
    </row>
    <row r="8" spans="1:27" ht="85.5" customHeight="1">
      <c r="A8" s="419" t="s">
        <v>152</v>
      </c>
      <c r="B8" s="420" t="s">
        <v>207</v>
      </c>
      <c r="C8" s="420"/>
      <c r="D8" s="292" t="s">
        <v>238</v>
      </c>
      <c r="E8" s="292" t="s">
        <v>208</v>
      </c>
      <c r="F8" s="293" t="s">
        <v>210</v>
      </c>
      <c r="G8" s="293" t="s">
        <v>211</v>
      </c>
      <c r="H8" s="293" t="s">
        <v>212</v>
      </c>
      <c r="I8" s="293" t="s">
        <v>213</v>
      </c>
      <c r="J8" s="328"/>
      <c r="K8" s="328"/>
      <c r="L8" s="292"/>
      <c r="M8" s="292"/>
      <c r="N8" s="294"/>
      <c r="O8" s="424" t="s">
        <v>239</v>
      </c>
      <c r="P8" s="425" t="s">
        <v>214</v>
      </c>
      <c r="Q8" s="426"/>
      <c r="R8" s="426"/>
      <c r="S8" s="426"/>
      <c r="T8" s="427"/>
      <c r="U8" s="291" t="s">
        <v>215</v>
      </c>
      <c r="V8" s="286" t="s">
        <v>216</v>
      </c>
      <c r="W8" s="291" t="s">
        <v>289</v>
      </c>
      <c r="X8" s="387"/>
      <c r="Y8" s="387"/>
      <c r="Z8" s="331"/>
      <c r="AA8" s="331"/>
    </row>
    <row r="9" spans="1:27" s="296" customFormat="1" ht="174" customHeight="1">
      <c r="A9" s="419"/>
      <c r="B9" s="417" t="s">
        <v>241</v>
      </c>
      <c r="C9" s="417"/>
      <c r="D9" s="418" t="s">
        <v>122</v>
      </c>
      <c r="E9" s="418" t="s">
        <v>123</v>
      </c>
      <c r="F9" s="416" t="s">
        <v>122</v>
      </c>
      <c r="G9" s="416" t="s">
        <v>123</v>
      </c>
      <c r="H9" s="416" t="s">
        <v>122</v>
      </c>
      <c r="I9" s="416" t="s">
        <v>123</v>
      </c>
      <c r="J9" s="416" t="s">
        <v>122</v>
      </c>
      <c r="K9" s="416" t="s">
        <v>123</v>
      </c>
      <c r="L9" s="416" t="s">
        <v>122</v>
      </c>
      <c r="M9" s="416" t="s">
        <v>123</v>
      </c>
      <c r="N9" s="295"/>
      <c r="O9" s="420"/>
      <c r="P9" s="417" t="s">
        <v>247</v>
      </c>
      <c r="Q9" s="417"/>
      <c r="R9" s="417"/>
      <c r="S9" s="417"/>
      <c r="T9" s="417"/>
      <c r="U9" s="393" t="s">
        <v>143</v>
      </c>
      <c r="V9" s="393" t="s">
        <v>158</v>
      </c>
      <c r="W9" s="393" t="s">
        <v>90</v>
      </c>
      <c r="X9" s="393" t="s">
        <v>507</v>
      </c>
      <c r="Y9" s="464" t="s">
        <v>511</v>
      </c>
      <c r="Z9" s="332"/>
      <c r="AA9" s="332"/>
    </row>
    <row r="10" spans="1:27" s="296" customFormat="1" ht="25.5" customHeight="1">
      <c r="A10" s="419"/>
      <c r="B10" s="417"/>
      <c r="C10" s="417"/>
      <c r="D10" s="418"/>
      <c r="E10" s="418"/>
      <c r="F10" s="416"/>
      <c r="G10" s="416"/>
      <c r="H10" s="416"/>
      <c r="I10" s="416"/>
      <c r="J10" s="416"/>
      <c r="K10" s="416"/>
      <c r="L10" s="416"/>
      <c r="M10" s="416"/>
      <c r="N10" s="295"/>
      <c r="O10" s="420"/>
      <c r="P10" s="417"/>
      <c r="Q10" s="417"/>
      <c r="R10" s="417"/>
      <c r="S10" s="417"/>
      <c r="T10" s="417"/>
      <c r="U10" s="394"/>
      <c r="V10" s="394"/>
      <c r="W10" s="394"/>
      <c r="X10" s="394"/>
      <c r="Y10" s="465"/>
      <c r="Z10" s="333"/>
      <c r="AA10" s="333"/>
    </row>
    <row r="11" spans="1:27" s="299" customFormat="1" ht="113.25" customHeight="1">
      <c r="A11" s="297" t="s">
        <v>52</v>
      </c>
      <c r="B11" s="422" t="s">
        <v>294</v>
      </c>
      <c r="C11" s="423"/>
      <c r="D11" s="298">
        <v>34641</v>
      </c>
      <c r="E11" s="298"/>
      <c r="F11" s="298">
        <v>40627</v>
      </c>
      <c r="G11" s="380">
        <v>0</v>
      </c>
      <c r="H11" s="298">
        <v>51010</v>
      </c>
      <c r="I11" s="298"/>
      <c r="J11" s="10">
        <v>62087</v>
      </c>
      <c r="K11" s="10"/>
      <c r="L11" s="10"/>
      <c r="M11" s="10"/>
      <c r="N11" s="10"/>
      <c r="O11" s="297" t="s">
        <v>52</v>
      </c>
      <c r="P11" s="421" t="s">
        <v>126</v>
      </c>
      <c r="Q11" s="421"/>
      <c r="R11" s="421"/>
      <c r="S11" s="421"/>
      <c r="T11" s="421"/>
      <c r="U11" s="298">
        <v>218066</v>
      </c>
      <c r="V11" s="298">
        <v>261568</v>
      </c>
      <c r="W11" s="298">
        <v>200232</v>
      </c>
      <c r="X11" s="298">
        <v>221160</v>
      </c>
      <c r="Y11" s="298"/>
      <c r="Z11" s="334"/>
      <c r="AA11" s="334"/>
    </row>
    <row r="12" spans="1:27" s="299" customFormat="1" ht="109.5" customHeight="1">
      <c r="A12" s="297" t="s">
        <v>71</v>
      </c>
      <c r="B12" s="422" t="s">
        <v>295</v>
      </c>
      <c r="C12" s="423" t="s">
        <v>295</v>
      </c>
      <c r="D12" s="298">
        <v>55552</v>
      </c>
      <c r="E12" s="298"/>
      <c r="F12" s="298">
        <v>69085</v>
      </c>
      <c r="G12" s="380">
        <v>0</v>
      </c>
      <c r="H12" s="298">
        <v>84408</v>
      </c>
      <c r="I12" s="298"/>
      <c r="J12" s="300">
        <v>78023</v>
      </c>
      <c r="K12" s="300"/>
      <c r="L12" s="300"/>
      <c r="M12" s="300"/>
      <c r="N12" s="300"/>
      <c r="O12" s="297" t="s">
        <v>71</v>
      </c>
      <c r="P12" s="428" t="s">
        <v>293</v>
      </c>
      <c r="Q12" s="429"/>
      <c r="R12" s="429"/>
      <c r="S12" s="429"/>
      <c r="T12" s="430"/>
      <c r="U12" s="298">
        <v>41345</v>
      </c>
      <c r="V12" s="298">
        <v>47256</v>
      </c>
      <c r="W12" s="298">
        <v>38119</v>
      </c>
      <c r="X12" s="11">
        <v>46040</v>
      </c>
      <c r="Y12" s="11"/>
      <c r="Z12" s="335"/>
      <c r="AA12" s="335"/>
    </row>
    <row r="13" spans="1:28" s="299" customFormat="1" ht="97.5" customHeight="1">
      <c r="A13" s="297" t="s">
        <v>91</v>
      </c>
      <c r="B13" s="422" t="s">
        <v>127</v>
      </c>
      <c r="C13" s="423" t="s">
        <v>127</v>
      </c>
      <c r="D13" s="298">
        <v>189666</v>
      </c>
      <c r="E13" s="298">
        <v>9935</v>
      </c>
      <c r="F13" s="298">
        <v>191418</v>
      </c>
      <c r="G13" s="380">
        <v>0</v>
      </c>
      <c r="H13" s="298">
        <v>175512</v>
      </c>
      <c r="I13" s="298"/>
      <c r="J13" s="300">
        <v>199544</v>
      </c>
      <c r="K13" s="300"/>
      <c r="L13" s="300"/>
      <c r="M13" s="300"/>
      <c r="N13" s="300"/>
      <c r="O13" s="297" t="s">
        <v>91</v>
      </c>
      <c r="P13" s="421" t="s">
        <v>128</v>
      </c>
      <c r="Q13" s="421"/>
      <c r="R13" s="421"/>
      <c r="S13" s="421"/>
      <c r="T13" s="421"/>
      <c r="U13" s="298">
        <v>154433</v>
      </c>
      <c r="V13" s="298">
        <v>203868</v>
      </c>
      <c r="W13" s="298">
        <v>199334</v>
      </c>
      <c r="X13" s="11">
        <v>198972</v>
      </c>
      <c r="Y13" s="11"/>
      <c r="Z13" s="335"/>
      <c r="AA13" s="335"/>
      <c r="AB13" s="301"/>
    </row>
    <row r="14" spans="1:27" s="299" customFormat="1" ht="111.75" customHeight="1">
      <c r="A14" s="297" t="s">
        <v>80</v>
      </c>
      <c r="B14" s="422" t="s">
        <v>297</v>
      </c>
      <c r="C14" s="423" t="s">
        <v>297</v>
      </c>
      <c r="D14" s="298"/>
      <c r="E14" s="298">
        <v>318</v>
      </c>
      <c r="F14" s="380">
        <v>0</v>
      </c>
      <c r="G14" s="298">
        <v>1805</v>
      </c>
      <c r="H14" s="298"/>
      <c r="I14" s="298"/>
      <c r="J14" s="10"/>
      <c r="K14" s="10"/>
      <c r="L14" s="10"/>
      <c r="M14" s="10"/>
      <c r="N14" s="10"/>
      <c r="O14" s="297" t="s">
        <v>80</v>
      </c>
      <c r="P14" s="421" t="s">
        <v>292</v>
      </c>
      <c r="Q14" s="421"/>
      <c r="R14" s="421"/>
      <c r="S14" s="421"/>
      <c r="T14" s="421"/>
      <c r="U14" s="298">
        <v>28936</v>
      </c>
      <c r="V14" s="298">
        <v>20022</v>
      </c>
      <c r="W14" s="298">
        <v>21498</v>
      </c>
      <c r="X14" s="11">
        <v>27671</v>
      </c>
      <c r="Y14" s="11"/>
      <c r="Z14" s="335"/>
      <c r="AA14" s="335"/>
    </row>
    <row r="15" spans="1:27" s="299" customFormat="1" ht="99.75" customHeight="1">
      <c r="A15" s="297" t="s">
        <v>83</v>
      </c>
      <c r="B15" s="422" t="s">
        <v>299</v>
      </c>
      <c r="C15" s="423" t="s">
        <v>299</v>
      </c>
      <c r="D15" s="298">
        <v>141448</v>
      </c>
      <c r="E15" s="298">
        <v>53940</v>
      </c>
      <c r="F15" s="298">
        <v>140675</v>
      </c>
      <c r="G15" s="298">
        <v>88875</v>
      </c>
      <c r="H15" s="298">
        <v>122131</v>
      </c>
      <c r="I15" s="298"/>
      <c r="J15" s="10">
        <v>131050</v>
      </c>
      <c r="K15" s="10">
        <v>129462</v>
      </c>
      <c r="L15" s="10"/>
      <c r="M15" s="10"/>
      <c r="N15" s="10"/>
      <c r="O15" s="297" t="s">
        <v>83</v>
      </c>
      <c r="P15" s="421" t="s">
        <v>146</v>
      </c>
      <c r="Q15" s="421"/>
      <c r="R15" s="421"/>
      <c r="S15" s="421"/>
      <c r="T15" s="421"/>
      <c r="U15" s="298">
        <v>153795</v>
      </c>
      <c r="V15" s="298">
        <v>148993</v>
      </c>
      <c r="W15" s="298">
        <v>126263</v>
      </c>
      <c r="X15" s="11">
        <v>18012</v>
      </c>
      <c r="Y15" s="11"/>
      <c r="Z15" s="335"/>
      <c r="AA15" s="335"/>
    </row>
    <row r="16" spans="1:27" s="299" customFormat="1" ht="94.5" customHeight="1">
      <c r="A16" s="297" t="s">
        <v>85</v>
      </c>
      <c r="B16" s="422" t="s">
        <v>301</v>
      </c>
      <c r="C16" s="423" t="s">
        <v>301</v>
      </c>
      <c r="D16" s="298">
        <v>169552</v>
      </c>
      <c r="E16" s="298">
        <v>2176</v>
      </c>
      <c r="F16" s="298">
        <v>232346</v>
      </c>
      <c r="G16" s="380">
        <v>0</v>
      </c>
      <c r="H16" s="298">
        <v>116753</v>
      </c>
      <c r="I16" s="298"/>
      <c r="J16" s="300">
        <v>88003</v>
      </c>
      <c r="K16" s="300"/>
      <c r="L16" s="300"/>
      <c r="M16" s="300"/>
      <c r="N16" s="300"/>
      <c r="O16" s="297" t="s">
        <v>82</v>
      </c>
      <c r="P16" s="421" t="s">
        <v>147</v>
      </c>
      <c r="Q16" s="421"/>
      <c r="R16" s="421"/>
      <c r="S16" s="421"/>
      <c r="T16" s="421"/>
      <c r="U16" s="298">
        <v>4834</v>
      </c>
      <c r="V16" s="298">
        <v>6815</v>
      </c>
      <c r="W16" s="298">
        <v>0</v>
      </c>
      <c r="X16" s="12">
        <v>131050</v>
      </c>
      <c r="Y16" s="12"/>
      <c r="Z16" s="336"/>
      <c r="AA16" s="336"/>
    </row>
    <row r="17" spans="1:27" s="299" customFormat="1" ht="93" customHeight="1">
      <c r="A17" s="297" t="s">
        <v>84</v>
      </c>
      <c r="B17" s="422" t="s">
        <v>300</v>
      </c>
      <c r="C17" s="423" t="s">
        <v>300</v>
      </c>
      <c r="D17" s="298"/>
      <c r="E17" s="298">
        <v>1294</v>
      </c>
      <c r="F17" s="380">
        <v>0</v>
      </c>
      <c r="G17" s="380">
        <v>0</v>
      </c>
      <c r="H17" s="298"/>
      <c r="I17" s="298"/>
      <c r="J17" s="300"/>
      <c r="K17" s="300"/>
      <c r="L17" s="300"/>
      <c r="M17" s="300"/>
      <c r="N17" s="300"/>
      <c r="O17" s="297" t="s">
        <v>84</v>
      </c>
      <c r="P17" s="421" t="s">
        <v>129</v>
      </c>
      <c r="Q17" s="421"/>
      <c r="R17" s="421"/>
      <c r="S17" s="421"/>
      <c r="T17" s="421"/>
      <c r="U17" s="298">
        <v>77618</v>
      </c>
      <c r="V17" s="298">
        <v>72182</v>
      </c>
      <c r="W17" s="298">
        <v>45320</v>
      </c>
      <c r="X17" s="12">
        <v>137510</v>
      </c>
      <c r="Y17" s="12"/>
      <c r="Z17" s="336"/>
      <c r="AA17" s="336"/>
    </row>
    <row r="18" spans="1:29" s="299" customFormat="1" ht="96" customHeight="1">
      <c r="A18" s="297" t="s">
        <v>130</v>
      </c>
      <c r="B18" s="422" t="s">
        <v>335</v>
      </c>
      <c r="C18" s="423" t="s">
        <v>335</v>
      </c>
      <c r="D18" s="298">
        <v>2211</v>
      </c>
      <c r="E18" s="298"/>
      <c r="F18" s="298">
        <v>13492</v>
      </c>
      <c r="G18" s="380">
        <v>0</v>
      </c>
      <c r="H18" s="298">
        <v>1278</v>
      </c>
      <c r="I18" s="298"/>
      <c r="J18" s="300">
        <v>12572</v>
      </c>
      <c r="K18" s="300"/>
      <c r="L18" s="300"/>
      <c r="M18" s="300"/>
      <c r="N18" s="300"/>
      <c r="O18" s="297" t="s">
        <v>86</v>
      </c>
      <c r="P18" s="421" t="s">
        <v>131</v>
      </c>
      <c r="Q18" s="421"/>
      <c r="R18" s="421"/>
      <c r="S18" s="421"/>
      <c r="T18" s="421"/>
      <c r="U18" s="298">
        <v>1794</v>
      </c>
      <c r="V18" s="298"/>
      <c r="W18" s="298"/>
      <c r="X18" s="298"/>
      <c r="Y18" s="298"/>
      <c r="Z18" s="334"/>
      <c r="AA18" s="334"/>
      <c r="AB18" s="302"/>
      <c r="AC18" s="303"/>
    </row>
    <row r="19" spans="1:27" s="299" customFormat="1" ht="61.5">
      <c r="A19" s="297" t="s">
        <v>302</v>
      </c>
      <c r="B19" s="422" t="s">
        <v>303</v>
      </c>
      <c r="C19" s="423" t="s">
        <v>303</v>
      </c>
      <c r="D19" s="304">
        <v>109034</v>
      </c>
      <c r="E19" s="304">
        <v>17293</v>
      </c>
      <c r="F19" s="298">
        <v>62057</v>
      </c>
      <c r="G19" s="380"/>
      <c r="H19" s="304">
        <v>42815</v>
      </c>
      <c r="I19" s="304">
        <v>36859</v>
      </c>
      <c r="J19" s="361">
        <v>79674</v>
      </c>
      <c r="K19" s="361"/>
      <c r="L19" s="300"/>
      <c r="M19" s="300"/>
      <c r="N19" s="305"/>
      <c r="O19" s="431" t="s">
        <v>132</v>
      </c>
      <c r="P19" s="432"/>
      <c r="Q19" s="432"/>
      <c r="R19" s="432"/>
      <c r="S19" s="432"/>
      <c r="T19" s="432"/>
      <c r="U19" s="298"/>
      <c r="V19" s="298"/>
      <c r="W19" s="298"/>
      <c r="X19" s="311"/>
      <c r="Y19" s="311"/>
      <c r="Z19" s="337"/>
      <c r="AA19" s="337"/>
    </row>
    <row r="20" spans="1:27" s="299" customFormat="1" ht="61.5">
      <c r="A20" s="297" t="s">
        <v>304</v>
      </c>
      <c r="B20" s="422" t="s">
        <v>305</v>
      </c>
      <c r="C20" s="423" t="s">
        <v>305</v>
      </c>
      <c r="D20" s="304"/>
      <c r="E20" s="304"/>
      <c r="F20" s="380"/>
      <c r="G20" s="380"/>
      <c r="H20" s="304"/>
      <c r="I20" s="304"/>
      <c r="J20" s="361"/>
      <c r="K20" s="361"/>
      <c r="L20" s="300"/>
      <c r="M20" s="300"/>
      <c r="N20" s="305"/>
      <c r="O20" s="431" t="s">
        <v>133</v>
      </c>
      <c r="P20" s="432"/>
      <c r="Q20" s="432"/>
      <c r="R20" s="432"/>
      <c r="S20" s="432"/>
      <c r="T20" s="432"/>
      <c r="U20" s="298"/>
      <c r="V20" s="298"/>
      <c r="W20" s="298"/>
      <c r="X20" s="311"/>
      <c r="Y20" s="311"/>
      <c r="Z20" s="337"/>
      <c r="AA20" s="337"/>
    </row>
    <row r="21" spans="1:27" s="299" customFormat="1" ht="61.5">
      <c r="A21" s="297"/>
      <c r="B21" s="307"/>
      <c r="C21" s="307"/>
      <c r="D21" s="304"/>
      <c r="E21" s="304"/>
      <c r="F21" s="380"/>
      <c r="G21" s="380"/>
      <c r="H21" s="304"/>
      <c r="I21" s="304"/>
      <c r="J21" s="305"/>
      <c r="K21" s="305"/>
      <c r="L21" s="305"/>
      <c r="M21" s="305"/>
      <c r="N21" s="308"/>
      <c r="O21" s="438" t="s">
        <v>291</v>
      </c>
      <c r="P21" s="439"/>
      <c r="Q21" s="439"/>
      <c r="R21" s="439"/>
      <c r="S21" s="439"/>
      <c r="T21" s="440"/>
      <c r="U21" s="298"/>
      <c r="V21" s="298"/>
      <c r="W21" s="298"/>
      <c r="X21" s="311"/>
      <c r="Y21" s="311"/>
      <c r="Z21" s="337"/>
      <c r="AA21" s="337"/>
    </row>
    <row r="22" spans="1:27" s="299" customFormat="1" ht="61.5">
      <c r="A22" s="297"/>
      <c r="B22" s="307"/>
      <c r="C22" s="307"/>
      <c r="D22" s="304"/>
      <c r="E22" s="304"/>
      <c r="F22" s="380"/>
      <c r="G22" s="380"/>
      <c r="H22" s="304"/>
      <c r="I22" s="304"/>
      <c r="J22" s="305"/>
      <c r="K22" s="305"/>
      <c r="L22" s="305"/>
      <c r="M22" s="305"/>
      <c r="N22" s="308"/>
      <c r="O22" s="438" t="s">
        <v>151</v>
      </c>
      <c r="P22" s="441"/>
      <c r="Q22" s="441"/>
      <c r="R22" s="441"/>
      <c r="S22" s="441"/>
      <c r="T22" s="442"/>
      <c r="U22" s="298"/>
      <c r="V22" s="298"/>
      <c r="W22" s="298"/>
      <c r="X22" s="311"/>
      <c r="Y22" s="311"/>
      <c r="Z22" s="337"/>
      <c r="AA22" s="337"/>
    </row>
    <row r="23" spans="1:27" s="299" customFormat="1" ht="61.5">
      <c r="A23" s="297"/>
      <c r="B23" s="307"/>
      <c r="C23" s="307"/>
      <c r="D23" s="304"/>
      <c r="E23" s="304"/>
      <c r="F23" s="380"/>
      <c r="G23" s="380"/>
      <c r="H23" s="304"/>
      <c r="I23" s="304"/>
      <c r="J23" s="305"/>
      <c r="K23" s="305"/>
      <c r="L23" s="305"/>
      <c r="M23" s="305"/>
      <c r="N23" s="308"/>
      <c r="O23" s="438" t="s">
        <v>290</v>
      </c>
      <c r="P23" s="441"/>
      <c r="Q23" s="441"/>
      <c r="R23" s="441"/>
      <c r="S23" s="441"/>
      <c r="T23" s="442"/>
      <c r="U23" s="298">
        <v>44183</v>
      </c>
      <c r="V23" s="298"/>
      <c r="W23" s="298"/>
      <c r="X23" s="311"/>
      <c r="Y23" s="311"/>
      <c r="Z23" s="337"/>
      <c r="AA23" s="337"/>
    </row>
    <row r="24" spans="1:27" s="299" customFormat="1" ht="61.5">
      <c r="A24" s="297"/>
      <c r="B24" s="309"/>
      <c r="C24" s="309"/>
      <c r="D24" s="304"/>
      <c r="E24" s="304"/>
      <c r="F24" s="380"/>
      <c r="G24" s="380"/>
      <c r="H24" s="304"/>
      <c r="I24" s="304"/>
      <c r="J24" s="305"/>
      <c r="K24" s="305"/>
      <c r="L24" s="305"/>
      <c r="M24" s="305"/>
      <c r="N24" s="305"/>
      <c r="O24" s="438" t="s">
        <v>234</v>
      </c>
      <c r="P24" s="441"/>
      <c r="Q24" s="441"/>
      <c r="R24" s="441"/>
      <c r="S24" s="441"/>
      <c r="T24" s="442"/>
      <c r="U24" s="311"/>
      <c r="V24" s="311"/>
      <c r="W24" s="311"/>
      <c r="X24" s="338"/>
      <c r="Y24" s="311"/>
      <c r="Z24" s="337"/>
      <c r="AA24" s="337"/>
    </row>
    <row r="25" spans="1:27" s="314" customFormat="1" ht="120.75" customHeight="1">
      <c r="A25" s="443" t="s">
        <v>148</v>
      </c>
      <c r="B25" s="444"/>
      <c r="C25" s="445"/>
      <c r="D25" s="312">
        <v>702104</v>
      </c>
      <c r="E25" s="312">
        <v>84956</v>
      </c>
      <c r="F25" s="381">
        <v>749700</v>
      </c>
      <c r="G25" s="381">
        <v>90680</v>
      </c>
      <c r="H25" s="312">
        <v>593907</v>
      </c>
      <c r="I25" s="312">
        <v>36859</v>
      </c>
      <c r="J25" s="313">
        <f>SUM(J11:J20)</f>
        <v>650953</v>
      </c>
      <c r="K25" s="313">
        <f>SUM(K11:K24)</f>
        <v>129462</v>
      </c>
      <c r="L25" s="313">
        <f>SUM(L11:L18)</f>
        <v>0</v>
      </c>
      <c r="M25" s="313">
        <f>SUM(M11:M18)</f>
        <v>0</v>
      </c>
      <c r="N25" s="313"/>
      <c r="O25" s="449" t="s">
        <v>135</v>
      </c>
      <c r="P25" s="449"/>
      <c r="Q25" s="449"/>
      <c r="R25" s="449"/>
      <c r="S25" s="449"/>
      <c r="T25" s="449"/>
      <c r="U25" s="434">
        <v>725004</v>
      </c>
      <c r="V25" s="447">
        <v>760704</v>
      </c>
      <c r="W25" s="434">
        <f>SUM(W11:W24)</f>
        <v>630766</v>
      </c>
      <c r="X25" s="434">
        <f>SUM(X11:X24)</f>
        <v>780415</v>
      </c>
      <c r="Y25" s="434"/>
      <c r="Z25" s="339"/>
      <c r="AA25" s="339"/>
    </row>
    <row r="26" spans="1:29" ht="137.25" customHeight="1">
      <c r="A26" s="433" t="s">
        <v>145</v>
      </c>
      <c r="B26" s="433"/>
      <c r="C26" s="433"/>
      <c r="D26" s="434">
        <v>787060</v>
      </c>
      <c r="E26" s="434"/>
      <c r="F26" s="460">
        <v>840380</v>
      </c>
      <c r="G26" s="461"/>
      <c r="H26" s="435">
        <v>630766</v>
      </c>
      <c r="I26" s="436"/>
      <c r="J26" s="437">
        <f>J25+K25</f>
        <v>780415</v>
      </c>
      <c r="K26" s="437"/>
      <c r="L26" s="437">
        <f>L25+M25</f>
        <v>0</v>
      </c>
      <c r="M26" s="437"/>
      <c r="N26" s="315"/>
      <c r="O26" s="449"/>
      <c r="P26" s="449"/>
      <c r="Q26" s="449"/>
      <c r="R26" s="449"/>
      <c r="S26" s="449"/>
      <c r="T26" s="449"/>
      <c r="U26" s="434"/>
      <c r="V26" s="448"/>
      <c r="W26" s="434"/>
      <c r="X26" s="434"/>
      <c r="Y26" s="434"/>
      <c r="Z26" s="339"/>
      <c r="AA26" s="339"/>
      <c r="AB26" s="316"/>
      <c r="AC26" s="317"/>
    </row>
    <row r="27" spans="1:28" s="322" customFormat="1" ht="117.75" customHeight="1">
      <c r="A27" s="451" t="s">
        <v>149</v>
      </c>
      <c r="B27" s="452"/>
      <c r="C27" s="453"/>
      <c r="D27" s="319"/>
      <c r="E27" s="319"/>
      <c r="F27" s="319"/>
      <c r="G27" s="319"/>
      <c r="H27" s="319"/>
      <c r="I27" s="319"/>
      <c r="J27" s="446"/>
      <c r="K27" s="446"/>
      <c r="L27" s="446"/>
      <c r="M27" s="446"/>
      <c r="N27" s="320"/>
      <c r="O27" s="454" t="s">
        <v>136</v>
      </c>
      <c r="P27" s="454"/>
      <c r="Q27" s="454"/>
      <c r="R27" s="454"/>
      <c r="S27" s="454"/>
      <c r="T27" s="454"/>
      <c r="U27" s="319">
        <v>640758</v>
      </c>
      <c r="V27" s="319">
        <v>78997</v>
      </c>
      <c r="W27" s="319">
        <v>585446</v>
      </c>
      <c r="X27" s="319">
        <v>642905</v>
      </c>
      <c r="Y27" s="319"/>
      <c r="Z27" s="340"/>
      <c r="AA27" s="340"/>
      <c r="AB27" s="321"/>
    </row>
    <row r="28" spans="1:28" s="322" customFormat="1" ht="94.5" customHeight="1">
      <c r="A28" s="455" t="s">
        <v>138</v>
      </c>
      <c r="B28" s="456"/>
      <c r="C28" s="457"/>
      <c r="D28" s="458"/>
      <c r="E28" s="458"/>
      <c r="F28" s="458"/>
      <c r="G28" s="458"/>
      <c r="H28" s="458"/>
      <c r="I28" s="458"/>
      <c r="J28" s="446" t="s">
        <v>505</v>
      </c>
      <c r="K28" s="446"/>
      <c r="L28" s="446">
        <v>0</v>
      </c>
      <c r="M28" s="446"/>
      <c r="N28" s="320"/>
      <c r="O28" s="454" t="s">
        <v>137</v>
      </c>
      <c r="P28" s="454"/>
      <c r="Q28" s="454"/>
      <c r="R28" s="454"/>
      <c r="S28" s="454"/>
      <c r="T28" s="454"/>
      <c r="U28" s="319">
        <v>84246</v>
      </c>
      <c r="V28" s="319">
        <v>681707</v>
      </c>
      <c r="W28" s="319">
        <v>45320</v>
      </c>
      <c r="X28" s="319">
        <v>137510</v>
      </c>
      <c r="Y28" s="319"/>
      <c r="Z28" s="340"/>
      <c r="AA28" s="340"/>
      <c r="AB28" s="321"/>
    </row>
    <row r="29" spans="1:28" s="322" customFormat="1" ht="123" customHeight="1">
      <c r="A29" s="455"/>
      <c r="B29" s="456"/>
      <c r="C29" s="457"/>
      <c r="D29" s="458"/>
      <c r="E29" s="458"/>
      <c r="F29" s="458"/>
      <c r="G29" s="458"/>
      <c r="H29" s="458"/>
      <c r="I29" s="458"/>
      <c r="J29" s="446" t="s">
        <v>505</v>
      </c>
      <c r="K29" s="446"/>
      <c r="L29" s="446">
        <v>0</v>
      </c>
      <c r="M29" s="446"/>
      <c r="N29" s="320"/>
      <c r="O29" s="450"/>
      <c r="P29" s="450"/>
      <c r="Q29" s="450"/>
      <c r="R29" s="450"/>
      <c r="S29" s="450"/>
      <c r="T29" s="450"/>
      <c r="U29" s="323"/>
      <c r="V29" s="323"/>
      <c r="W29" s="323"/>
      <c r="X29" s="323"/>
      <c r="Y29" s="323"/>
      <c r="Z29" s="341"/>
      <c r="AA29" s="341"/>
      <c r="AB29" s="321"/>
    </row>
    <row r="30" spans="1:28" s="322" customFormat="1" ht="60.75">
      <c r="A30" s="459" t="s">
        <v>134</v>
      </c>
      <c r="B30" s="459"/>
      <c r="C30" s="459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320"/>
      <c r="O30" s="450"/>
      <c r="P30" s="450"/>
      <c r="Q30" s="450"/>
      <c r="R30" s="450"/>
      <c r="S30" s="450"/>
      <c r="T30" s="450"/>
      <c r="U30" s="319"/>
      <c r="V30" s="319"/>
      <c r="W30" s="319"/>
      <c r="X30" s="342"/>
      <c r="Y30" s="340"/>
      <c r="Z30" s="340"/>
      <c r="AA30" s="340"/>
      <c r="AB30" s="321"/>
    </row>
    <row r="31" spans="1:28" s="322" customFormat="1" ht="60.75">
      <c r="A31" s="459" t="s">
        <v>139</v>
      </c>
      <c r="B31" s="459"/>
      <c r="C31" s="459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320"/>
      <c r="O31" s="450"/>
      <c r="P31" s="450"/>
      <c r="Q31" s="450"/>
      <c r="R31" s="450"/>
      <c r="S31" s="450"/>
      <c r="T31" s="450"/>
      <c r="U31" s="319"/>
      <c r="V31" s="319"/>
      <c r="W31" s="319"/>
      <c r="X31" s="458"/>
      <c r="Y31" s="458"/>
      <c r="Z31" s="343"/>
      <c r="AA31" s="343"/>
      <c r="AB31" s="321"/>
    </row>
    <row r="32" spans="1:28" s="322" customFormat="1" ht="60.75">
      <c r="A32" s="459" t="s">
        <v>140</v>
      </c>
      <c r="B32" s="459"/>
      <c r="C32" s="459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320"/>
      <c r="O32" s="450"/>
      <c r="P32" s="450"/>
      <c r="Q32" s="450"/>
      <c r="R32" s="450"/>
      <c r="S32" s="450"/>
      <c r="T32" s="450"/>
      <c r="U32" s="319"/>
      <c r="V32" s="319"/>
      <c r="W32" s="319"/>
      <c r="X32" s="342"/>
      <c r="Y32" s="340"/>
      <c r="Z32" s="340"/>
      <c r="AA32" s="340"/>
      <c r="AB32" s="321"/>
    </row>
    <row r="33" spans="1:3" ht="33">
      <c r="A33" s="325"/>
      <c r="B33" s="325"/>
      <c r="C33" s="317"/>
    </row>
    <row r="34" spans="1:3" ht="33">
      <c r="A34" s="325"/>
      <c r="B34" s="325"/>
      <c r="C34" s="317"/>
    </row>
    <row r="35" spans="1:21" ht="61.5">
      <c r="A35" s="325"/>
      <c r="B35" s="325"/>
      <c r="C35" s="317"/>
      <c r="U35" s="302"/>
    </row>
    <row r="36" spans="1:3" ht="33">
      <c r="A36" s="325"/>
      <c r="B36" s="325"/>
      <c r="C36" s="317"/>
    </row>
    <row r="37" spans="1:3" ht="33">
      <c r="A37" s="325"/>
      <c r="B37" s="325"/>
      <c r="C37" s="317"/>
    </row>
    <row r="38" spans="1:3" ht="33">
      <c r="A38" s="325"/>
      <c r="B38" s="325"/>
      <c r="C38" s="317"/>
    </row>
    <row r="39" spans="1:3" ht="33">
      <c r="A39" s="325"/>
      <c r="B39" s="325"/>
      <c r="C39" s="317"/>
    </row>
    <row r="40" spans="1:3" ht="33">
      <c r="A40" s="325"/>
      <c r="B40" s="325"/>
      <c r="C40" s="317"/>
    </row>
    <row r="41" spans="1:3" ht="33">
      <c r="A41" s="325"/>
      <c r="B41" s="325"/>
      <c r="C41" s="317"/>
    </row>
    <row r="42" spans="1:3" ht="33">
      <c r="A42" s="325"/>
      <c r="B42" s="325"/>
      <c r="C42" s="317"/>
    </row>
    <row r="43" spans="1:3" ht="33">
      <c r="A43" s="325"/>
      <c r="B43" s="325"/>
      <c r="C43" s="317"/>
    </row>
    <row r="44" spans="1:3" ht="33">
      <c r="A44" s="325"/>
      <c r="B44" s="325"/>
      <c r="C44" s="317"/>
    </row>
    <row r="45" spans="1:3" ht="33">
      <c r="A45" s="325"/>
      <c r="B45" s="325"/>
      <c r="C45" s="317"/>
    </row>
    <row r="46" spans="1:3" ht="33">
      <c r="A46" s="325"/>
      <c r="B46" s="325"/>
      <c r="C46" s="317"/>
    </row>
    <row r="47" spans="1:3" ht="33">
      <c r="A47" s="325"/>
      <c r="B47" s="325"/>
      <c r="C47" s="317"/>
    </row>
    <row r="48" spans="1:3" ht="33">
      <c r="A48" s="325"/>
      <c r="B48" s="325"/>
      <c r="C48" s="317"/>
    </row>
    <row r="49" spans="1:3" ht="33">
      <c r="A49" s="325"/>
      <c r="B49" s="325"/>
      <c r="C49" s="317"/>
    </row>
    <row r="50" spans="1:29" s="316" customFormat="1" ht="33">
      <c r="A50" s="325"/>
      <c r="B50" s="325"/>
      <c r="C50" s="317"/>
      <c r="D50" s="326"/>
      <c r="E50" s="326"/>
      <c r="O50" s="278"/>
      <c r="P50" s="278"/>
      <c r="U50" s="344"/>
      <c r="V50" s="278"/>
      <c r="W50" s="278"/>
      <c r="X50" s="278"/>
      <c r="Y50" s="278"/>
      <c r="Z50" s="278"/>
      <c r="AA50" s="278"/>
      <c r="AB50" s="278"/>
      <c r="AC50" s="278"/>
    </row>
    <row r="51" spans="1:29" s="316" customFormat="1" ht="33">
      <c r="A51" s="325"/>
      <c r="B51" s="325"/>
      <c r="C51" s="317"/>
      <c r="D51" s="326"/>
      <c r="E51" s="326"/>
      <c r="O51" s="278"/>
      <c r="P51" s="278"/>
      <c r="U51" s="344"/>
      <c r="V51" s="278"/>
      <c r="W51" s="278"/>
      <c r="X51" s="278"/>
      <c r="Y51" s="278"/>
      <c r="Z51" s="278"/>
      <c r="AA51" s="278"/>
      <c r="AB51" s="278"/>
      <c r="AC51" s="278"/>
    </row>
    <row r="52" spans="1:29" s="316" customFormat="1" ht="33">
      <c r="A52" s="325"/>
      <c r="B52" s="325"/>
      <c r="C52" s="317"/>
      <c r="D52" s="326"/>
      <c r="E52" s="326"/>
      <c r="O52" s="278"/>
      <c r="P52" s="278"/>
      <c r="U52" s="344"/>
      <c r="V52" s="278"/>
      <c r="W52" s="278"/>
      <c r="X52" s="278"/>
      <c r="Y52" s="278"/>
      <c r="Z52" s="278"/>
      <c r="AA52" s="278"/>
      <c r="AB52" s="278"/>
      <c r="AC52" s="278"/>
    </row>
    <row r="53" spans="1:29" s="316" customFormat="1" ht="33">
      <c r="A53" s="325"/>
      <c r="B53" s="325"/>
      <c r="C53" s="317"/>
      <c r="D53" s="326"/>
      <c r="E53" s="326"/>
      <c r="O53" s="278"/>
      <c r="P53" s="278"/>
      <c r="U53" s="344"/>
      <c r="V53" s="278"/>
      <c r="W53" s="278"/>
      <c r="X53" s="278"/>
      <c r="Y53" s="278"/>
      <c r="Z53" s="278"/>
      <c r="AA53" s="278"/>
      <c r="AB53" s="278"/>
      <c r="AC53" s="278"/>
    </row>
    <row r="54" spans="1:29" s="316" customFormat="1" ht="33">
      <c r="A54" s="325"/>
      <c r="B54" s="325"/>
      <c r="C54" s="317"/>
      <c r="D54" s="326"/>
      <c r="E54" s="326"/>
      <c r="O54" s="278"/>
      <c r="P54" s="278"/>
      <c r="U54" s="344"/>
      <c r="V54" s="278"/>
      <c r="W54" s="278"/>
      <c r="X54" s="278"/>
      <c r="Y54" s="278"/>
      <c r="Z54" s="278"/>
      <c r="AA54" s="278"/>
      <c r="AB54" s="278"/>
      <c r="AC54" s="278"/>
    </row>
    <row r="55" spans="1:29" s="316" customFormat="1" ht="33">
      <c r="A55" s="325"/>
      <c r="B55" s="325"/>
      <c r="C55" s="317"/>
      <c r="D55" s="326"/>
      <c r="E55" s="326"/>
      <c r="O55" s="278"/>
      <c r="P55" s="278"/>
      <c r="U55" s="344"/>
      <c r="V55" s="278"/>
      <c r="W55" s="278"/>
      <c r="X55" s="278"/>
      <c r="Y55" s="278"/>
      <c r="Z55" s="278"/>
      <c r="AA55" s="278"/>
      <c r="AB55" s="278"/>
      <c r="AC55" s="278"/>
    </row>
    <row r="56" spans="1:29" s="316" customFormat="1" ht="33">
      <c r="A56" s="325"/>
      <c r="B56" s="325"/>
      <c r="C56" s="317"/>
      <c r="D56" s="326"/>
      <c r="E56" s="326"/>
      <c r="O56" s="278"/>
      <c r="P56" s="278"/>
      <c r="U56" s="344"/>
      <c r="V56" s="278"/>
      <c r="W56" s="278"/>
      <c r="X56" s="278"/>
      <c r="Y56" s="278"/>
      <c r="Z56" s="278"/>
      <c r="AA56" s="278"/>
      <c r="AB56" s="278"/>
      <c r="AC56" s="278"/>
    </row>
    <row r="57" spans="1:29" s="316" customFormat="1" ht="33">
      <c r="A57" s="325"/>
      <c r="B57" s="325"/>
      <c r="C57" s="317"/>
      <c r="D57" s="326"/>
      <c r="E57" s="326"/>
      <c r="O57" s="278"/>
      <c r="P57" s="278"/>
      <c r="U57" s="344"/>
      <c r="V57" s="278"/>
      <c r="W57" s="278"/>
      <c r="X57" s="278"/>
      <c r="Y57" s="278"/>
      <c r="Z57" s="278"/>
      <c r="AA57" s="278"/>
      <c r="AB57" s="278"/>
      <c r="AC57" s="278"/>
    </row>
    <row r="58" spans="1:29" s="316" customFormat="1" ht="33">
      <c r="A58" s="325"/>
      <c r="B58" s="325"/>
      <c r="C58" s="317"/>
      <c r="D58" s="326"/>
      <c r="E58" s="326"/>
      <c r="O58" s="278"/>
      <c r="P58" s="278"/>
      <c r="U58" s="344"/>
      <c r="V58" s="278"/>
      <c r="W58" s="278"/>
      <c r="X58" s="278"/>
      <c r="Y58" s="278"/>
      <c r="Z58" s="278"/>
      <c r="AA58" s="278"/>
      <c r="AB58" s="278"/>
      <c r="AC58" s="278"/>
    </row>
    <row r="59" spans="1:29" s="316" customFormat="1" ht="33">
      <c r="A59" s="325"/>
      <c r="B59" s="325"/>
      <c r="C59" s="317"/>
      <c r="D59" s="326"/>
      <c r="E59" s="326"/>
      <c r="O59" s="278"/>
      <c r="P59" s="278"/>
      <c r="U59" s="344"/>
      <c r="V59" s="278"/>
      <c r="W59" s="278"/>
      <c r="X59" s="278"/>
      <c r="Y59" s="278"/>
      <c r="Z59" s="278"/>
      <c r="AA59" s="278"/>
      <c r="AB59" s="278"/>
      <c r="AC59" s="278"/>
    </row>
    <row r="60" spans="1:29" s="316" customFormat="1" ht="33">
      <c r="A60" s="325"/>
      <c r="B60" s="325"/>
      <c r="C60" s="317"/>
      <c r="D60" s="326"/>
      <c r="E60" s="326"/>
      <c r="O60" s="278"/>
      <c r="P60" s="278"/>
      <c r="U60" s="344"/>
      <c r="V60" s="278"/>
      <c r="W60" s="278"/>
      <c r="X60" s="278"/>
      <c r="Y60" s="278"/>
      <c r="Z60" s="278"/>
      <c r="AA60" s="278"/>
      <c r="AB60" s="278"/>
      <c r="AC60" s="278"/>
    </row>
    <row r="61" spans="1:29" s="316" customFormat="1" ht="33">
      <c r="A61" s="325"/>
      <c r="B61" s="325"/>
      <c r="C61" s="317"/>
      <c r="D61" s="326"/>
      <c r="E61" s="326"/>
      <c r="O61" s="278"/>
      <c r="P61" s="278"/>
      <c r="U61" s="344"/>
      <c r="V61" s="278"/>
      <c r="W61" s="278"/>
      <c r="X61" s="278"/>
      <c r="Y61" s="278"/>
      <c r="Z61" s="278"/>
      <c r="AA61" s="278"/>
      <c r="AB61" s="278"/>
      <c r="AC61" s="278"/>
    </row>
    <row r="62" spans="1:29" s="316" customFormat="1" ht="33">
      <c r="A62" s="325"/>
      <c r="B62" s="325"/>
      <c r="C62" s="317"/>
      <c r="D62" s="326"/>
      <c r="E62" s="326"/>
      <c r="O62" s="278"/>
      <c r="P62" s="278"/>
      <c r="U62" s="344"/>
      <c r="V62" s="278"/>
      <c r="W62" s="278"/>
      <c r="X62" s="278"/>
      <c r="Y62" s="278"/>
      <c r="Z62" s="278"/>
      <c r="AA62" s="278"/>
      <c r="AB62" s="278"/>
      <c r="AC62" s="278"/>
    </row>
    <row r="63" spans="1:29" s="316" customFormat="1" ht="33">
      <c r="A63" s="325"/>
      <c r="B63" s="325"/>
      <c r="C63" s="317"/>
      <c r="D63" s="326"/>
      <c r="E63" s="326"/>
      <c r="O63" s="278"/>
      <c r="P63" s="278"/>
      <c r="U63" s="344"/>
      <c r="V63" s="278"/>
      <c r="W63" s="278"/>
      <c r="X63" s="278"/>
      <c r="Y63" s="278"/>
      <c r="Z63" s="278"/>
      <c r="AA63" s="278"/>
      <c r="AB63" s="278"/>
      <c r="AC63" s="278"/>
    </row>
    <row r="64" spans="1:29" s="316" customFormat="1" ht="33">
      <c r="A64" s="325"/>
      <c r="B64" s="325"/>
      <c r="C64" s="317"/>
      <c r="D64" s="326"/>
      <c r="E64" s="326"/>
      <c r="O64" s="278"/>
      <c r="P64" s="278"/>
      <c r="U64" s="344"/>
      <c r="V64" s="278"/>
      <c r="W64" s="278"/>
      <c r="X64" s="278"/>
      <c r="Y64" s="278"/>
      <c r="Z64" s="278"/>
      <c r="AA64" s="278"/>
      <c r="AB64" s="278"/>
      <c r="AC64" s="278"/>
    </row>
    <row r="65" spans="1:29" s="316" customFormat="1" ht="33">
      <c r="A65" s="325"/>
      <c r="B65" s="325"/>
      <c r="C65" s="317"/>
      <c r="D65" s="326"/>
      <c r="E65" s="326"/>
      <c r="O65" s="278"/>
      <c r="P65" s="278"/>
      <c r="U65" s="344"/>
      <c r="V65" s="278"/>
      <c r="W65" s="278"/>
      <c r="X65" s="278"/>
      <c r="Y65" s="278"/>
      <c r="Z65" s="278"/>
      <c r="AA65" s="278"/>
      <c r="AB65" s="278"/>
      <c r="AC65" s="278"/>
    </row>
    <row r="66" spans="1:29" s="316" customFormat="1" ht="33">
      <c r="A66" s="325"/>
      <c r="B66" s="325"/>
      <c r="C66" s="317"/>
      <c r="D66" s="326"/>
      <c r="E66" s="326"/>
      <c r="O66" s="278"/>
      <c r="P66" s="278"/>
      <c r="U66" s="344"/>
      <c r="V66" s="278"/>
      <c r="W66" s="278"/>
      <c r="X66" s="278"/>
      <c r="Y66" s="278"/>
      <c r="Z66" s="278"/>
      <c r="AA66" s="278"/>
      <c r="AB66" s="278"/>
      <c r="AC66" s="278"/>
    </row>
    <row r="67" spans="1:29" s="316" customFormat="1" ht="33">
      <c r="A67" s="325"/>
      <c r="B67" s="325"/>
      <c r="C67" s="317"/>
      <c r="D67" s="326"/>
      <c r="E67" s="326"/>
      <c r="O67" s="278"/>
      <c r="P67" s="278"/>
      <c r="U67" s="344"/>
      <c r="V67" s="278"/>
      <c r="W67" s="278"/>
      <c r="X67" s="278"/>
      <c r="Y67" s="278"/>
      <c r="Z67" s="278"/>
      <c r="AA67" s="278"/>
      <c r="AB67" s="278"/>
      <c r="AC67" s="278"/>
    </row>
    <row r="68" spans="1:29" s="316" customFormat="1" ht="33">
      <c r="A68" s="325"/>
      <c r="B68" s="325"/>
      <c r="C68" s="317"/>
      <c r="D68" s="326"/>
      <c r="E68" s="326"/>
      <c r="O68" s="278"/>
      <c r="P68" s="278"/>
      <c r="U68" s="344"/>
      <c r="V68" s="278"/>
      <c r="W68" s="278"/>
      <c r="X68" s="278"/>
      <c r="Y68" s="278"/>
      <c r="Z68" s="278"/>
      <c r="AA68" s="278"/>
      <c r="AB68" s="278"/>
      <c r="AC68" s="278"/>
    </row>
    <row r="69" spans="1:29" s="316" customFormat="1" ht="33">
      <c r="A69" s="325"/>
      <c r="B69" s="325"/>
      <c r="C69" s="317"/>
      <c r="D69" s="326"/>
      <c r="E69" s="326"/>
      <c r="O69" s="278"/>
      <c r="P69" s="278"/>
      <c r="U69" s="344"/>
      <c r="V69" s="278"/>
      <c r="W69" s="278"/>
      <c r="X69" s="278"/>
      <c r="Y69" s="278"/>
      <c r="Z69" s="278"/>
      <c r="AA69" s="278"/>
      <c r="AB69" s="278"/>
      <c r="AC69" s="278"/>
    </row>
    <row r="70" spans="1:29" s="316" customFormat="1" ht="33">
      <c r="A70" s="325"/>
      <c r="B70" s="325"/>
      <c r="C70" s="317"/>
      <c r="D70" s="326"/>
      <c r="E70" s="326"/>
      <c r="O70" s="278"/>
      <c r="P70" s="278"/>
      <c r="U70" s="344"/>
      <c r="V70" s="278"/>
      <c r="W70" s="278"/>
      <c r="X70" s="278"/>
      <c r="Y70" s="278"/>
      <c r="Z70" s="278"/>
      <c r="AA70" s="278"/>
      <c r="AB70" s="278"/>
      <c r="AC70" s="278"/>
    </row>
    <row r="71" spans="1:29" s="316" customFormat="1" ht="33">
      <c r="A71" s="325"/>
      <c r="B71" s="325"/>
      <c r="C71" s="317"/>
      <c r="D71" s="326"/>
      <c r="E71" s="326"/>
      <c r="O71" s="278"/>
      <c r="P71" s="278"/>
      <c r="U71" s="344"/>
      <c r="V71" s="278"/>
      <c r="W71" s="278"/>
      <c r="X71" s="278"/>
      <c r="Y71" s="278"/>
      <c r="Z71" s="278"/>
      <c r="AA71" s="278"/>
      <c r="AB71" s="278"/>
      <c r="AC71" s="278"/>
    </row>
    <row r="72" spans="1:29" s="316" customFormat="1" ht="33">
      <c r="A72" s="325"/>
      <c r="B72" s="325"/>
      <c r="C72" s="317"/>
      <c r="D72" s="326"/>
      <c r="E72" s="326"/>
      <c r="O72" s="278"/>
      <c r="P72" s="278"/>
      <c r="U72" s="344"/>
      <c r="V72" s="278"/>
      <c r="W72" s="278"/>
      <c r="X72" s="278"/>
      <c r="Y72" s="278"/>
      <c r="Z72" s="278"/>
      <c r="AA72" s="278"/>
      <c r="AB72" s="278"/>
      <c r="AC72" s="278"/>
    </row>
    <row r="73" spans="1:29" s="316" customFormat="1" ht="33">
      <c r="A73" s="325"/>
      <c r="B73" s="325"/>
      <c r="C73" s="317"/>
      <c r="D73" s="326"/>
      <c r="E73" s="326"/>
      <c r="O73" s="278"/>
      <c r="P73" s="278"/>
      <c r="U73" s="344"/>
      <c r="V73" s="278"/>
      <c r="W73" s="278"/>
      <c r="X73" s="278"/>
      <c r="Y73" s="278"/>
      <c r="Z73" s="278"/>
      <c r="AA73" s="278"/>
      <c r="AB73" s="278"/>
      <c r="AC73" s="278"/>
    </row>
    <row r="74" spans="1:29" s="316" customFormat="1" ht="33">
      <c r="A74" s="325"/>
      <c r="B74" s="325"/>
      <c r="C74" s="317"/>
      <c r="D74" s="326"/>
      <c r="E74" s="326"/>
      <c r="O74" s="278"/>
      <c r="P74" s="278"/>
      <c r="U74" s="344"/>
      <c r="V74" s="278"/>
      <c r="W74" s="278"/>
      <c r="X74" s="278"/>
      <c r="Y74" s="278"/>
      <c r="Z74" s="278"/>
      <c r="AA74" s="278"/>
      <c r="AB74" s="278"/>
      <c r="AC74" s="278"/>
    </row>
    <row r="75" spans="1:29" s="316" customFormat="1" ht="33">
      <c r="A75" s="325"/>
      <c r="B75" s="325"/>
      <c r="C75" s="317"/>
      <c r="D75" s="326"/>
      <c r="E75" s="326"/>
      <c r="O75" s="278"/>
      <c r="P75" s="278"/>
      <c r="U75" s="344"/>
      <c r="V75" s="278"/>
      <c r="W75" s="278"/>
      <c r="X75" s="278"/>
      <c r="Y75" s="278"/>
      <c r="Z75" s="278"/>
      <c r="AA75" s="278"/>
      <c r="AB75" s="278"/>
      <c r="AC75" s="278"/>
    </row>
    <row r="76" spans="1:29" s="316" customFormat="1" ht="33">
      <c r="A76" s="325"/>
      <c r="B76" s="325"/>
      <c r="C76" s="317"/>
      <c r="D76" s="326"/>
      <c r="E76" s="326"/>
      <c r="O76" s="278"/>
      <c r="P76" s="278"/>
      <c r="U76" s="344"/>
      <c r="V76" s="278"/>
      <c r="W76" s="278"/>
      <c r="X76" s="278"/>
      <c r="Y76" s="278"/>
      <c r="Z76" s="278"/>
      <c r="AA76" s="278"/>
      <c r="AB76" s="278"/>
      <c r="AC76" s="278"/>
    </row>
    <row r="77" spans="1:29" s="316" customFormat="1" ht="33">
      <c r="A77" s="325"/>
      <c r="B77" s="325"/>
      <c r="C77" s="317"/>
      <c r="D77" s="326"/>
      <c r="E77" s="326"/>
      <c r="O77" s="278"/>
      <c r="P77" s="278"/>
      <c r="U77" s="344"/>
      <c r="V77" s="278"/>
      <c r="W77" s="278"/>
      <c r="X77" s="278"/>
      <c r="Y77" s="278"/>
      <c r="Z77" s="278"/>
      <c r="AA77" s="278"/>
      <c r="AB77" s="278"/>
      <c r="AC77" s="278"/>
    </row>
    <row r="78" spans="1:29" s="316" customFormat="1" ht="33">
      <c r="A78" s="325"/>
      <c r="B78" s="325"/>
      <c r="C78" s="317"/>
      <c r="D78" s="326"/>
      <c r="E78" s="326"/>
      <c r="O78" s="278"/>
      <c r="P78" s="278"/>
      <c r="U78" s="344"/>
      <c r="V78" s="278"/>
      <c r="W78" s="278"/>
      <c r="X78" s="278"/>
      <c r="Y78" s="278"/>
      <c r="Z78" s="278"/>
      <c r="AA78" s="278"/>
      <c r="AB78" s="278"/>
      <c r="AC78" s="278"/>
    </row>
    <row r="79" spans="1:29" s="316" customFormat="1" ht="33">
      <c r="A79" s="325"/>
      <c r="B79" s="325"/>
      <c r="C79" s="317"/>
      <c r="D79" s="326"/>
      <c r="E79" s="326"/>
      <c r="O79" s="278"/>
      <c r="P79" s="278"/>
      <c r="U79" s="344"/>
      <c r="V79" s="278"/>
      <c r="W79" s="278"/>
      <c r="X79" s="278"/>
      <c r="Y79" s="278"/>
      <c r="Z79" s="278"/>
      <c r="AA79" s="278"/>
      <c r="AB79" s="278"/>
      <c r="AC79" s="278"/>
    </row>
    <row r="80" spans="1:29" s="316" customFormat="1" ht="33">
      <c r="A80" s="325"/>
      <c r="B80" s="325"/>
      <c r="C80" s="317"/>
      <c r="D80" s="326"/>
      <c r="E80" s="326"/>
      <c r="O80" s="278"/>
      <c r="P80" s="278"/>
      <c r="U80" s="344"/>
      <c r="V80" s="278"/>
      <c r="W80" s="278"/>
      <c r="X80" s="278"/>
      <c r="Y80" s="278"/>
      <c r="Z80" s="278"/>
      <c r="AA80" s="278"/>
      <c r="AB80" s="278"/>
      <c r="AC80" s="278"/>
    </row>
    <row r="81" spans="1:29" s="316" customFormat="1" ht="33">
      <c r="A81" s="325"/>
      <c r="B81" s="325"/>
      <c r="C81" s="317"/>
      <c r="D81" s="326"/>
      <c r="E81" s="326"/>
      <c r="O81" s="278"/>
      <c r="P81" s="278"/>
      <c r="U81" s="344"/>
      <c r="V81" s="278"/>
      <c r="W81" s="278"/>
      <c r="X81" s="278"/>
      <c r="Y81" s="278"/>
      <c r="Z81" s="278"/>
      <c r="AA81" s="278"/>
      <c r="AB81" s="278"/>
      <c r="AC81" s="278"/>
    </row>
    <row r="82" spans="1:29" s="316" customFormat="1" ht="33">
      <c r="A82" s="325"/>
      <c r="B82" s="325"/>
      <c r="C82" s="317"/>
      <c r="D82" s="326"/>
      <c r="E82" s="326"/>
      <c r="O82" s="278"/>
      <c r="P82" s="278"/>
      <c r="U82" s="344"/>
      <c r="V82" s="278"/>
      <c r="W82" s="278"/>
      <c r="X82" s="278"/>
      <c r="Y82" s="278"/>
      <c r="Z82" s="278"/>
      <c r="AA82" s="278"/>
      <c r="AB82" s="278"/>
      <c r="AC82" s="278"/>
    </row>
    <row r="83" spans="1:29" s="316" customFormat="1" ht="33">
      <c r="A83" s="325"/>
      <c r="B83" s="325"/>
      <c r="C83" s="317"/>
      <c r="D83" s="326"/>
      <c r="E83" s="326"/>
      <c r="O83" s="278"/>
      <c r="P83" s="278"/>
      <c r="U83" s="344"/>
      <c r="V83" s="278"/>
      <c r="W83" s="278"/>
      <c r="X83" s="278"/>
      <c r="Y83" s="278"/>
      <c r="Z83" s="278"/>
      <c r="AA83" s="278"/>
      <c r="AB83" s="278"/>
      <c r="AC83" s="278"/>
    </row>
    <row r="84" spans="1:29" s="316" customFormat="1" ht="33">
      <c r="A84" s="325"/>
      <c r="B84" s="325"/>
      <c r="C84" s="317"/>
      <c r="D84" s="326"/>
      <c r="E84" s="326"/>
      <c r="O84" s="278"/>
      <c r="P84" s="278"/>
      <c r="U84" s="344"/>
      <c r="V84" s="278"/>
      <c r="W84" s="278"/>
      <c r="X84" s="278"/>
      <c r="Y84" s="278"/>
      <c r="Z84" s="278"/>
      <c r="AA84" s="278"/>
      <c r="AB84" s="278"/>
      <c r="AC84" s="278"/>
    </row>
    <row r="85" spans="1:29" s="316" customFormat="1" ht="33">
      <c r="A85" s="325"/>
      <c r="B85" s="325"/>
      <c r="C85" s="317"/>
      <c r="D85" s="326"/>
      <c r="E85" s="326"/>
      <c r="O85" s="278"/>
      <c r="P85" s="278"/>
      <c r="U85" s="344"/>
      <c r="V85" s="278"/>
      <c r="W85" s="278"/>
      <c r="X85" s="278"/>
      <c r="Y85" s="278"/>
      <c r="Z85" s="278"/>
      <c r="AA85" s="278"/>
      <c r="AB85" s="278"/>
      <c r="AC85" s="278"/>
    </row>
    <row r="86" spans="1:29" s="316" customFormat="1" ht="33">
      <c r="A86" s="325"/>
      <c r="B86" s="325"/>
      <c r="C86" s="317"/>
      <c r="D86" s="326"/>
      <c r="E86" s="326"/>
      <c r="O86" s="278"/>
      <c r="P86" s="278"/>
      <c r="U86" s="344"/>
      <c r="V86" s="278"/>
      <c r="W86" s="278"/>
      <c r="X86" s="278"/>
      <c r="Y86" s="278"/>
      <c r="Z86" s="278"/>
      <c r="AA86" s="278"/>
      <c r="AB86" s="278"/>
      <c r="AC86" s="278"/>
    </row>
    <row r="87" spans="1:29" s="316" customFormat="1" ht="33">
      <c r="A87" s="325"/>
      <c r="B87" s="325"/>
      <c r="C87" s="317"/>
      <c r="D87" s="326"/>
      <c r="E87" s="326"/>
      <c r="O87" s="278"/>
      <c r="P87" s="278"/>
      <c r="U87" s="344"/>
      <c r="V87" s="278"/>
      <c r="W87" s="278"/>
      <c r="X87" s="278"/>
      <c r="Y87" s="278"/>
      <c r="Z87" s="278"/>
      <c r="AA87" s="278"/>
      <c r="AB87" s="278"/>
      <c r="AC87" s="278"/>
    </row>
    <row r="88" spans="1:29" s="316" customFormat="1" ht="33">
      <c r="A88" s="325"/>
      <c r="B88" s="325"/>
      <c r="C88" s="317"/>
      <c r="D88" s="326"/>
      <c r="E88" s="326"/>
      <c r="O88" s="278"/>
      <c r="P88" s="278"/>
      <c r="U88" s="344"/>
      <c r="V88" s="278"/>
      <c r="W88" s="278"/>
      <c r="X88" s="278"/>
      <c r="Y88" s="278"/>
      <c r="Z88" s="278"/>
      <c r="AA88" s="278"/>
      <c r="AB88" s="278"/>
      <c r="AC88" s="278"/>
    </row>
    <row r="89" spans="1:29" s="316" customFormat="1" ht="33">
      <c r="A89" s="325"/>
      <c r="B89" s="325"/>
      <c r="C89" s="317"/>
      <c r="D89" s="326"/>
      <c r="E89" s="326"/>
      <c r="O89" s="278"/>
      <c r="P89" s="278"/>
      <c r="U89" s="344"/>
      <c r="V89" s="278"/>
      <c r="W89" s="278"/>
      <c r="X89" s="278"/>
      <c r="Y89" s="278"/>
      <c r="Z89" s="278"/>
      <c r="AA89" s="278"/>
      <c r="AB89" s="278"/>
      <c r="AC89" s="278"/>
    </row>
    <row r="90" spans="1:29" s="316" customFormat="1" ht="33">
      <c r="A90" s="325"/>
      <c r="B90" s="325"/>
      <c r="C90" s="317"/>
      <c r="D90" s="326"/>
      <c r="E90" s="326"/>
      <c r="O90" s="278"/>
      <c r="P90" s="278"/>
      <c r="U90" s="344"/>
      <c r="V90" s="278"/>
      <c r="W90" s="278"/>
      <c r="X90" s="278"/>
      <c r="Y90" s="278"/>
      <c r="Z90" s="278"/>
      <c r="AA90" s="278"/>
      <c r="AB90" s="278"/>
      <c r="AC90" s="278"/>
    </row>
    <row r="91" spans="1:29" s="316" customFormat="1" ht="33">
      <c r="A91" s="325"/>
      <c r="B91" s="325"/>
      <c r="C91" s="317"/>
      <c r="D91" s="326"/>
      <c r="E91" s="326"/>
      <c r="O91" s="278"/>
      <c r="P91" s="278"/>
      <c r="U91" s="344"/>
      <c r="V91" s="278"/>
      <c r="W91" s="278"/>
      <c r="X91" s="278"/>
      <c r="Y91" s="278"/>
      <c r="Z91" s="278"/>
      <c r="AA91" s="278"/>
      <c r="AB91" s="278"/>
      <c r="AC91" s="278"/>
    </row>
    <row r="92" spans="1:29" s="316" customFormat="1" ht="33">
      <c r="A92" s="325"/>
      <c r="B92" s="325"/>
      <c r="C92" s="317"/>
      <c r="D92" s="326"/>
      <c r="E92" s="326"/>
      <c r="O92" s="278"/>
      <c r="P92" s="278"/>
      <c r="U92" s="344"/>
      <c r="V92" s="278"/>
      <c r="W92" s="278"/>
      <c r="X92" s="278"/>
      <c r="Y92" s="278"/>
      <c r="Z92" s="278"/>
      <c r="AA92" s="278"/>
      <c r="AB92" s="278"/>
      <c r="AC92" s="278"/>
    </row>
    <row r="93" spans="1:29" s="316" customFormat="1" ht="33">
      <c r="A93" s="325"/>
      <c r="B93" s="325"/>
      <c r="C93" s="317"/>
      <c r="D93" s="326"/>
      <c r="E93" s="326"/>
      <c r="O93" s="278"/>
      <c r="P93" s="278"/>
      <c r="U93" s="344"/>
      <c r="V93" s="278"/>
      <c r="W93" s="278"/>
      <c r="X93" s="278"/>
      <c r="Y93" s="278"/>
      <c r="Z93" s="278"/>
      <c r="AA93" s="278"/>
      <c r="AB93" s="278"/>
      <c r="AC93" s="278"/>
    </row>
    <row r="94" spans="1:29" s="316" customFormat="1" ht="33">
      <c r="A94" s="325"/>
      <c r="B94" s="325"/>
      <c r="C94" s="317"/>
      <c r="D94" s="326"/>
      <c r="E94" s="326"/>
      <c r="O94" s="278"/>
      <c r="P94" s="278"/>
      <c r="U94" s="344"/>
      <c r="V94" s="278"/>
      <c r="W94" s="278"/>
      <c r="X94" s="278"/>
      <c r="Y94" s="278"/>
      <c r="Z94" s="278"/>
      <c r="AA94" s="278"/>
      <c r="AB94" s="278"/>
      <c r="AC94" s="278"/>
    </row>
    <row r="95" spans="1:29" s="316" customFormat="1" ht="33">
      <c r="A95" s="325"/>
      <c r="B95" s="325"/>
      <c r="C95" s="317"/>
      <c r="D95" s="326"/>
      <c r="E95" s="326"/>
      <c r="O95" s="278"/>
      <c r="P95" s="278"/>
      <c r="U95" s="344"/>
      <c r="V95" s="278"/>
      <c r="W95" s="278"/>
      <c r="X95" s="278"/>
      <c r="Y95" s="278"/>
      <c r="Z95" s="278"/>
      <c r="AA95" s="278"/>
      <c r="AB95" s="278"/>
      <c r="AC95" s="278"/>
    </row>
    <row r="96" spans="1:29" s="316" customFormat="1" ht="33">
      <c r="A96" s="325"/>
      <c r="B96" s="325"/>
      <c r="C96" s="317"/>
      <c r="D96" s="326"/>
      <c r="E96" s="326"/>
      <c r="O96" s="278"/>
      <c r="P96" s="278"/>
      <c r="U96" s="344"/>
      <c r="V96" s="278"/>
      <c r="W96" s="278"/>
      <c r="X96" s="278"/>
      <c r="Y96" s="278"/>
      <c r="Z96" s="278"/>
      <c r="AA96" s="278"/>
      <c r="AB96" s="278"/>
      <c r="AC96" s="278"/>
    </row>
    <row r="97" spans="1:29" s="316" customFormat="1" ht="33">
      <c r="A97" s="325"/>
      <c r="B97" s="325"/>
      <c r="C97" s="317"/>
      <c r="D97" s="326"/>
      <c r="E97" s="326"/>
      <c r="O97" s="278"/>
      <c r="P97" s="278"/>
      <c r="U97" s="344"/>
      <c r="V97" s="278"/>
      <c r="W97" s="278"/>
      <c r="X97" s="278"/>
      <c r="Y97" s="278"/>
      <c r="Z97" s="278"/>
      <c r="AA97" s="278"/>
      <c r="AB97" s="278"/>
      <c r="AC97" s="278"/>
    </row>
    <row r="98" spans="1:29" s="316" customFormat="1" ht="33">
      <c r="A98" s="325"/>
      <c r="B98" s="325"/>
      <c r="C98" s="317"/>
      <c r="D98" s="326"/>
      <c r="E98" s="326"/>
      <c r="O98" s="278"/>
      <c r="P98" s="278"/>
      <c r="U98" s="344"/>
      <c r="V98" s="278"/>
      <c r="W98" s="278"/>
      <c r="X98" s="278"/>
      <c r="Y98" s="278"/>
      <c r="Z98" s="278"/>
      <c r="AA98" s="278"/>
      <c r="AB98" s="278"/>
      <c r="AC98" s="278"/>
    </row>
    <row r="99" spans="1:29" s="316" customFormat="1" ht="33">
      <c r="A99" s="325"/>
      <c r="B99" s="325"/>
      <c r="C99" s="317"/>
      <c r="D99" s="326"/>
      <c r="E99" s="326"/>
      <c r="O99" s="278"/>
      <c r="P99" s="278"/>
      <c r="U99" s="344"/>
      <c r="V99" s="278"/>
      <c r="W99" s="278"/>
      <c r="X99" s="278"/>
      <c r="Y99" s="278"/>
      <c r="Z99" s="278"/>
      <c r="AA99" s="278"/>
      <c r="AB99" s="278"/>
      <c r="AC99" s="278"/>
    </row>
    <row r="100" spans="1:29" s="316" customFormat="1" ht="33">
      <c r="A100" s="325"/>
      <c r="B100" s="325"/>
      <c r="C100" s="317"/>
      <c r="D100" s="326"/>
      <c r="E100" s="326"/>
      <c r="O100" s="278"/>
      <c r="P100" s="278"/>
      <c r="U100" s="344"/>
      <c r="V100" s="278"/>
      <c r="W100" s="278"/>
      <c r="X100" s="278"/>
      <c r="Y100" s="278"/>
      <c r="Z100" s="278"/>
      <c r="AA100" s="278"/>
      <c r="AB100" s="278"/>
      <c r="AC100" s="278"/>
    </row>
    <row r="101" spans="1:29" s="316" customFormat="1" ht="33">
      <c r="A101" s="325"/>
      <c r="B101" s="325"/>
      <c r="C101" s="317"/>
      <c r="D101" s="326"/>
      <c r="E101" s="326"/>
      <c r="O101" s="278"/>
      <c r="P101" s="278"/>
      <c r="U101" s="344"/>
      <c r="V101" s="278"/>
      <c r="W101" s="278"/>
      <c r="X101" s="278"/>
      <c r="Y101" s="278"/>
      <c r="Z101" s="278"/>
      <c r="AA101" s="278"/>
      <c r="AB101" s="278"/>
      <c r="AC101" s="278"/>
    </row>
    <row r="102" spans="1:29" s="316" customFormat="1" ht="33">
      <c r="A102" s="325"/>
      <c r="B102" s="325"/>
      <c r="C102" s="317"/>
      <c r="D102" s="326"/>
      <c r="E102" s="326"/>
      <c r="O102" s="278"/>
      <c r="P102" s="278"/>
      <c r="U102" s="344"/>
      <c r="V102" s="278"/>
      <c r="W102" s="278"/>
      <c r="X102" s="278"/>
      <c r="Y102" s="278"/>
      <c r="Z102" s="278"/>
      <c r="AA102" s="278"/>
      <c r="AB102" s="278"/>
      <c r="AC102" s="278"/>
    </row>
    <row r="103" spans="1:29" s="316" customFormat="1" ht="33">
      <c r="A103" s="325"/>
      <c r="B103" s="325"/>
      <c r="C103" s="317"/>
      <c r="D103" s="326"/>
      <c r="E103" s="326"/>
      <c r="O103" s="278"/>
      <c r="P103" s="278"/>
      <c r="U103" s="344"/>
      <c r="V103" s="278"/>
      <c r="W103" s="278"/>
      <c r="X103" s="278"/>
      <c r="Y103" s="278"/>
      <c r="Z103" s="278"/>
      <c r="AA103" s="278"/>
      <c r="AB103" s="278"/>
      <c r="AC103" s="278"/>
    </row>
    <row r="104" spans="1:29" s="316" customFormat="1" ht="33">
      <c r="A104" s="325"/>
      <c r="B104" s="325"/>
      <c r="C104" s="317"/>
      <c r="D104" s="326"/>
      <c r="E104" s="326"/>
      <c r="O104" s="278"/>
      <c r="P104" s="278"/>
      <c r="U104" s="344"/>
      <c r="V104" s="278"/>
      <c r="W104" s="278"/>
      <c r="X104" s="278"/>
      <c r="Y104" s="278"/>
      <c r="Z104" s="278"/>
      <c r="AA104" s="278"/>
      <c r="AB104" s="278"/>
      <c r="AC104" s="278"/>
    </row>
    <row r="105" spans="1:29" s="316" customFormat="1" ht="33">
      <c r="A105" s="325"/>
      <c r="B105" s="325"/>
      <c r="C105" s="317"/>
      <c r="D105" s="326"/>
      <c r="E105" s="326"/>
      <c r="O105" s="278"/>
      <c r="P105" s="278"/>
      <c r="U105" s="344"/>
      <c r="V105" s="278"/>
      <c r="W105" s="278"/>
      <c r="X105" s="278"/>
      <c r="Y105" s="278"/>
      <c r="Z105" s="278"/>
      <c r="AA105" s="278"/>
      <c r="AB105" s="278"/>
      <c r="AC105" s="278"/>
    </row>
    <row r="106" spans="1:29" s="316" customFormat="1" ht="33">
      <c r="A106" s="325"/>
      <c r="B106" s="325"/>
      <c r="C106" s="317"/>
      <c r="D106" s="326"/>
      <c r="E106" s="326"/>
      <c r="O106" s="278"/>
      <c r="P106" s="278"/>
      <c r="U106" s="344"/>
      <c r="V106" s="278"/>
      <c r="W106" s="278"/>
      <c r="X106" s="278"/>
      <c r="Y106" s="278"/>
      <c r="Z106" s="278"/>
      <c r="AA106" s="278"/>
      <c r="AB106" s="278"/>
      <c r="AC106" s="278"/>
    </row>
    <row r="107" spans="1:29" s="316" customFormat="1" ht="33">
      <c r="A107" s="325"/>
      <c r="B107" s="325"/>
      <c r="C107" s="317"/>
      <c r="D107" s="326"/>
      <c r="E107" s="326"/>
      <c r="O107" s="278"/>
      <c r="P107" s="278"/>
      <c r="U107" s="344"/>
      <c r="V107" s="278"/>
      <c r="W107" s="278"/>
      <c r="X107" s="278"/>
      <c r="Y107" s="278"/>
      <c r="Z107" s="278"/>
      <c r="AA107" s="278"/>
      <c r="AB107" s="278"/>
      <c r="AC107" s="278"/>
    </row>
    <row r="108" spans="1:29" s="316" customFormat="1" ht="33">
      <c r="A108" s="325"/>
      <c r="B108" s="325"/>
      <c r="C108" s="317"/>
      <c r="D108" s="326"/>
      <c r="E108" s="326"/>
      <c r="O108" s="278"/>
      <c r="P108" s="278"/>
      <c r="U108" s="344"/>
      <c r="V108" s="278"/>
      <c r="W108" s="278"/>
      <c r="X108" s="278"/>
      <c r="Y108" s="278"/>
      <c r="Z108" s="278"/>
      <c r="AA108" s="278"/>
      <c r="AB108" s="278"/>
      <c r="AC108" s="278"/>
    </row>
    <row r="109" spans="1:29" s="316" customFormat="1" ht="33">
      <c r="A109" s="325"/>
      <c r="B109" s="325"/>
      <c r="C109" s="317"/>
      <c r="D109" s="326"/>
      <c r="E109" s="326"/>
      <c r="O109" s="278"/>
      <c r="P109" s="278"/>
      <c r="U109" s="344"/>
      <c r="V109" s="278"/>
      <c r="W109" s="278"/>
      <c r="X109" s="278"/>
      <c r="Y109" s="278"/>
      <c r="Z109" s="278"/>
      <c r="AA109" s="278"/>
      <c r="AB109" s="278"/>
      <c r="AC109" s="278"/>
    </row>
    <row r="110" spans="1:29" s="316" customFormat="1" ht="33">
      <c r="A110" s="325"/>
      <c r="B110" s="325"/>
      <c r="C110" s="317"/>
      <c r="D110" s="326"/>
      <c r="E110" s="326"/>
      <c r="O110" s="278"/>
      <c r="P110" s="278"/>
      <c r="U110" s="344"/>
      <c r="V110" s="278"/>
      <c r="W110" s="278"/>
      <c r="X110" s="278"/>
      <c r="Y110" s="278"/>
      <c r="Z110" s="278"/>
      <c r="AA110" s="278"/>
      <c r="AB110" s="278"/>
      <c r="AC110" s="278"/>
    </row>
    <row r="111" spans="1:29" s="316" customFormat="1" ht="33">
      <c r="A111" s="325"/>
      <c r="B111" s="325"/>
      <c r="C111" s="317"/>
      <c r="D111" s="326"/>
      <c r="E111" s="326"/>
      <c r="O111" s="278"/>
      <c r="P111" s="278"/>
      <c r="U111" s="344"/>
      <c r="V111" s="278"/>
      <c r="W111" s="278"/>
      <c r="X111" s="278"/>
      <c r="Y111" s="278"/>
      <c r="Z111" s="278"/>
      <c r="AA111" s="278"/>
      <c r="AB111" s="278"/>
      <c r="AC111" s="278"/>
    </row>
    <row r="112" spans="1:29" s="316" customFormat="1" ht="33">
      <c r="A112" s="325"/>
      <c r="B112" s="325"/>
      <c r="C112" s="317"/>
      <c r="D112" s="326"/>
      <c r="E112" s="326"/>
      <c r="O112" s="278"/>
      <c r="P112" s="278"/>
      <c r="U112" s="344"/>
      <c r="V112" s="278"/>
      <c r="W112" s="278"/>
      <c r="X112" s="278"/>
      <c r="Y112" s="278"/>
      <c r="Z112" s="278"/>
      <c r="AA112" s="278"/>
      <c r="AB112" s="278"/>
      <c r="AC112" s="278"/>
    </row>
    <row r="113" spans="1:29" s="316" customFormat="1" ht="33">
      <c r="A113" s="325"/>
      <c r="B113" s="325"/>
      <c r="C113" s="317"/>
      <c r="D113" s="326"/>
      <c r="E113" s="326"/>
      <c r="O113" s="278"/>
      <c r="P113" s="278"/>
      <c r="U113" s="344"/>
      <c r="V113" s="278"/>
      <c r="W113" s="278"/>
      <c r="X113" s="278"/>
      <c r="Y113" s="278"/>
      <c r="Z113" s="278"/>
      <c r="AA113" s="278"/>
      <c r="AB113" s="278"/>
      <c r="AC113" s="278"/>
    </row>
    <row r="114" spans="1:29" s="316" customFormat="1" ht="33">
      <c r="A114" s="325"/>
      <c r="B114" s="325"/>
      <c r="C114" s="317"/>
      <c r="D114" s="326"/>
      <c r="E114" s="326"/>
      <c r="O114" s="278"/>
      <c r="P114" s="278"/>
      <c r="U114" s="344"/>
      <c r="V114" s="278"/>
      <c r="W114" s="278"/>
      <c r="X114" s="278"/>
      <c r="Y114" s="278"/>
      <c r="Z114" s="278"/>
      <c r="AA114" s="278"/>
      <c r="AB114" s="278"/>
      <c r="AC114" s="278"/>
    </row>
    <row r="115" spans="1:29" s="316" customFormat="1" ht="33">
      <c r="A115" s="325"/>
      <c r="B115" s="325"/>
      <c r="C115" s="317"/>
      <c r="D115" s="326"/>
      <c r="E115" s="326"/>
      <c r="O115" s="278"/>
      <c r="P115" s="278"/>
      <c r="U115" s="344"/>
      <c r="V115" s="278"/>
      <c r="W115" s="278"/>
      <c r="X115" s="278"/>
      <c r="Y115" s="278"/>
      <c r="Z115" s="278"/>
      <c r="AA115" s="278"/>
      <c r="AB115" s="278"/>
      <c r="AC115" s="278"/>
    </row>
    <row r="116" spans="1:29" s="316" customFormat="1" ht="33">
      <c r="A116" s="325"/>
      <c r="B116" s="325"/>
      <c r="C116" s="317"/>
      <c r="D116" s="326"/>
      <c r="E116" s="326"/>
      <c r="O116" s="278"/>
      <c r="P116" s="278"/>
      <c r="U116" s="344"/>
      <c r="V116" s="278"/>
      <c r="W116" s="278"/>
      <c r="X116" s="278"/>
      <c r="Y116" s="278"/>
      <c r="Z116" s="278"/>
      <c r="AA116" s="278"/>
      <c r="AB116" s="278"/>
      <c r="AC116" s="278"/>
    </row>
    <row r="117" spans="1:29" s="316" customFormat="1" ht="33">
      <c r="A117" s="325"/>
      <c r="B117" s="325"/>
      <c r="C117" s="317"/>
      <c r="D117" s="326"/>
      <c r="E117" s="326"/>
      <c r="O117" s="278"/>
      <c r="P117" s="278"/>
      <c r="U117" s="344"/>
      <c r="V117" s="278"/>
      <c r="W117" s="278"/>
      <c r="X117" s="278"/>
      <c r="Y117" s="278"/>
      <c r="Z117" s="278"/>
      <c r="AA117" s="278"/>
      <c r="AB117" s="278"/>
      <c r="AC117" s="278"/>
    </row>
    <row r="118" spans="1:29" s="316" customFormat="1" ht="33">
      <c r="A118" s="325"/>
      <c r="B118" s="325"/>
      <c r="C118" s="317"/>
      <c r="D118" s="326"/>
      <c r="E118" s="326"/>
      <c r="O118" s="278"/>
      <c r="P118" s="278"/>
      <c r="U118" s="344"/>
      <c r="V118" s="278"/>
      <c r="W118" s="278"/>
      <c r="X118" s="278"/>
      <c r="Y118" s="278"/>
      <c r="Z118" s="278"/>
      <c r="AA118" s="278"/>
      <c r="AB118" s="278"/>
      <c r="AC118" s="278"/>
    </row>
    <row r="119" spans="1:29" s="316" customFormat="1" ht="33">
      <c r="A119" s="325"/>
      <c r="B119" s="325"/>
      <c r="C119" s="317"/>
      <c r="D119" s="326"/>
      <c r="E119" s="326"/>
      <c r="O119" s="278"/>
      <c r="P119" s="278"/>
      <c r="U119" s="344"/>
      <c r="V119" s="278"/>
      <c r="W119" s="278"/>
      <c r="X119" s="278"/>
      <c r="Y119" s="278"/>
      <c r="Z119" s="278"/>
      <c r="AA119" s="278"/>
      <c r="AB119" s="278"/>
      <c r="AC119" s="278"/>
    </row>
    <row r="120" spans="1:29" s="316" customFormat="1" ht="33">
      <c r="A120" s="325"/>
      <c r="B120" s="325"/>
      <c r="C120" s="317"/>
      <c r="D120" s="326"/>
      <c r="E120" s="326"/>
      <c r="O120" s="278"/>
      <c r="P120" s="278"/>
      <c r="U120" s="344"/>
      <c r="V120" s="278"/>
      <c r="W120" s="278"/>
      <c r="X120" s="278"/>
      <c r="Y120" s="278"/>
      <c r="Z120" s="278"/>
      <c r="AA120" s="278"/>
      <c r="AB120" s="278"/>
      <c r="AC120" s="278"/>
    </row>
    <row r="121" spans="1:29" s="316" customFormat="1" ht="33">
      <c r="A121" s="325"/>
      <c r="B121" s="325"/>
      <c r="C121" s="317"/>
      <c r="D121" s="326"/>
      <c r="E121" s="326"/>
      <c r="O121" s="278"/>
      <c r="P121" s="278"/>
      <c r="U121" s="344"/>
      <c r="V121" s="278"/>
      <c r="W121" s="278"/>
      <c r="X121" s="278"/>
      <c r="Y121" s="278"/>
      <c r="Z121" s="278"/>
      <c r="AA121" s="278"/>
      <c r="AB121" s="278"/>
      <c r="AC121" s="278"/>
    </row>
    <row r="122" spans="1:29" s="316" customFormat="1" ht="33">
      <c r="A122" s="325"/>
      <c r="B122" s="325"/>
      <c r="C122" s="317"/>
      <c r="D122" s="326"/>
      <c r="E122" s="326"/>
      <c r="O122" s="278"/>
      <c r="P122" s="278"/>
      <c r="U122" s="344"/>
      <c r="V122" s="278"/>
      <c r="W122" s="278"/>
      <c r="X122" s="278"/>
      <c r="Y122" s="278"/>
      <c r="Z122" s="278"/>
      <c r="AA122" s="278"/>
      <c r="AB122" s="278"/>
      <c r="AC122" s="278"/>
    </row>
    <row r="123" spans="1:29" s="316" customFormat="1" ht="33">
      <c r="A123" s="325"/>
      <c r="B123" s="325"/>
      <c r="C123" s="317"/>
      <c r="D123" s="326"/>
      <c r="E123" s="326"/>
      <c r="O123" s="278"/>
      <c r="P123" s="278"/>
      <c r="U123" s="344"/>
      <c r="V123" s="278"/>
      <c r="W123" s="278"/>
      <c r="X123" s="278"/>
      <c r="Y123" s="278"/>
      <c r="Z123" s="278"/>
      <c r="AA123" s="278"/>
      <c r="AB123" s="278"/>
      <c r="AC123" s="278"/>
    </row>
    <row r="124" spans="1:29" s="316" customFormat="1" ht="33">
      <c r="A124" s="325"/>
      <c r="B124" s="325"/>
      <c r="C124" s="317"/>
      <c r="D124" s="326"/>
      <c r="E124" s="326"/>
      <c r="O124" s="278"/>
      <c r="P124" s="278"/>
      <c r="U124" s="344"/>
      <c r="V124" s="278"/>
      <c r="W124" s="278"/>
      <c r="X124" s="278"/>
      <c r="Y124" s="278"/>
      <c r="Z124" s="278"/>
      <c r="AA124" s="278"/>
      <c r="AB124" s="278"/>
      <c r="AC124" s="278"/>
    </row>
  </sheetData>
  <sheetProtection/>
  <mergeCells count="117">
    <mergeCell ref="D7:E7"/>
    <mergeCell ref="E9:E10"/>
    <mergeCell ref="F26:G26"/>
    <mergeCell ref="O32:T32"/>
    <mergeCell ref="O30:T30"/>
    <mergeCell ref="Y6:Y7"/>
    <mergeCell ref="Y9:Y10"/>
    <mergeCell ref="H31:I31"/>
    <mergeCell ref="J31:K31"/>
    <mergeCell ref="L31:M31"/>
    <mergeCell ref="X9:X10"/>
    <mergeCell ref="X31:Y31"/>
    <mergeCell ref="O28:T28"/>
    <mergeCell ref="A32:C32"/>
    <mergeCell ref="D32:E32"/>
    <mergeCell ref="F32:G32"/>
    <mergeCell ref="H32:I32"/>
    <mergeCell ref="J32:K32"/>
    <mergeCell ref="O31:T31"/>
    <mergeCell ref="A31:C31"/>
    <mergeCell ref="D31:E31"/>
    <mergeCell ref="F31:G31"/>
    <mergeCell ref="L32:M32"/>
    <mergeCell ref="A30:C30"/>
    <mergeCell ref="D30:E30"/>
    <mergeCell ref="F30:G30"/>
    <mergeCell ref="H30:I30"/>
    <mergeCell ref="J30:K30"/>
    <mergeCell ref="L30:M30"/>
    <mergeCell ref="A29:C29"/>
    <mergeCell ref="D29:E29"/>
    <mergeCell ref="F29:G29"/>
    <mergeCell ref="H29:I29"/>
    <mergeCell ref="J29:K29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U25:U26"/>
    <mergeCell ref="V25:V26"/>
    <mergeCell ref="W25:W26"/>
    <mergeCell ref="X25:X26"/>
    <mergeCell ref="Y25:Y26"/>
    <mergeCell ref="O25:T26"/>
    <mergeCell ref="L26:M26"/>
    <mergeCell ref="A26:C26"/>
    <mergeCell ref="D26:E26"/>
    <mergeCell ref="H26:I26"/>
    <mergeCell ref="J26:K26"/>
    <mergeCell ref="O21:T21"/>
    <mergeCell ref="O22:T22"/>
    <mergeCell ref="O23:T23"/>
    <mergeCell ref="O24:T24"/>
    <mergeCell ref="A25:C25"/>
    <mergeCell ref="B18:C18"/>
    <mergeCell ref="P18:T18"/>
    <mergeCell ref="B19:C19"/>
    <mergeCell ref="O19:T19"/>
    <mergeCell ref="B20:C20"/>
    <mergeCell ref="O20:T20"/>
    <mergeCell ref="P9:T1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P13:T13"/>
    <mergeCell ref="B14:C14"/>
    <mergeCell ref="P14:T14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J9:J10"/>
    <mergeCell ref="A8:A10"/>
    <mergeCell ref="B8:C8"/>
    <mergeCell ref="K9:K10"/>
    <mergeCell ref="L9:L10"/>
    <mergeCell ref="M9:M10"/>
    <mergeCell ref="F9:F10"/>
    <mergeCell ref="G9:G10"/>
    <mergeCell ref="H9:H10"/>
    <mergeCell ref="I9:I10"/>
    <mergeCell ref="W6:W7"/>
    <mergeCell ref="F7:G7"/>
    <mergeCell ref="H7:I7"/>
    <mergeCell ref="J7:K7"/>
    <mergeCell ref="L7:M7"/>
    <mergeCell ref="J6:K6"/>
    <mergeCell ref="L6:M6"/>
    <mergeCell ref="X6:X7"/>
    <mergeCell ref="A1:W2"/>
    <mergeCell ref="A3:Y3"/>
    <mergeCell ref="A4:Y4"/>
    <mergeCell ref="A5:Y5"/>
    <mergeCell ref="D6:E6"/>
    <mergeCell ref="F6:G6"/>
    <mergeCell ref="H6:I6"/>
    <mergeCell ref="U6:U7"/>
    <mergeCell ref="V6:V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1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94"/>
  <sheetViews>
    <sheetView view="pageBreakPreview" zoomScale="40" zoomScaleSheetLayoutView="40" zoomScalePageLayoutView="0" workbookViewId="0" topLeftCell="A46">
      <selection activeCell="A69" sqref="A69:M69"/>
    </sheetView>
  </sheetViews>
  <sheetFormatPr defaultColWidth="9.00390625" defaultRowHeight="12.75"/>
  <cols>
    <col min="1" max="2" width="36.875" style="21" customWidth="1"/>
    <col min="3" max="3" width="71.125" style="21" bestFit="1" customWidth="1"/>
    <col min="4" max="4" width="16.625" style="21" bestFit="1" customWidth="1"/>
    <col min="5" max="5" width="10.625" style="21" customWidth="1"/>
    <col min="6" max="6" width="17.00390625" style="21" bestFit="1" customWidth="1"/>
    <col min="7" max="7" width="16.625" style="21" bestFit="1" customWidth="1"/>
    <col min="8" max="8" width="22.00390625" style="21" bestFit="1" customWidth="1"/>
    <col min="9" max="9" width="16.625" style="21" bestFit="1" customWidth="1"/>
    <col min="10" max="10" width="14.125" style="21" bestFit="1" customWidth="1"/>
    <col min="11" max="11" width="17.00390625" style="21" bestFit="1" customWidth="1"/>
    <col min="12" max="12" width="9.25390625" style="21" bestFit="1" customWidth="1"/>
    <col min="13" max="13" width="21.00390625" style="21" bestFit="1" customWidth="1"/>
    <col min="14" max="16384" width="9.125" style="21" customWidth="1"/>
  </cols>
  <sheetData>
    <row r="1" spans="1:13" s="22" customFormat="1" ht="72" customHeight="1">
      <c r="A1" s="502" t="s">
        <v>527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4"/>
    </row>
    <row r="2" spans="1:13" ht="20.25">
      <c r="A2" s="505" t="s">
        <v>585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7"/>
    </row>
    <row r="3" spans="1:13" ht="20.25">
      <c r="A3" s="508" t="s">
        <v>160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</row>
    <row r="4" spans="1:13" ht="25.5">
      <c r="A4" s="511" t="s">
        <v>478</v>
      </c>
      <c r="B4" s="208" t="s">
        <v>207</v>
      </c>
      <c r="C4" s="207" t="s">
        <v>238</v>
      </c>
      <c r="D4" s="207" t="s">
        <v>208</v>
      </c>
      <c r="E4" s="207" t="s">
        <v>210</v>
      </c>
      <c r="F4" s="207" t="s">
        <v>269</v>
      </c>
      <c r="G4" s="207" t="s">
        <v>212</v>
      </c>
      <c r="H4" s="207" t="s">
        <v>213</v>
      </c>
      <c r="I4" s="207" t="s">
        <v>214</v>
      </c>
      <c r="J4" s="207" t="s">
        <v>215</v>
      </c>
      <c r="K4" s="207" t="s">
        <v>216</v>
      </c>
      <c r="L4" s="207" t="s">
        <v>217</v>
      </c>
      <c r="M4" s="207" t="s">
        <v>242</v>
      </c>
    </row>
    <row r="5" spans="1:13" s="24" customFormat="1" ht="218.25" customHeight="1">
      <c r="A5" s="511"/>
      <c r="B5" s="208" t="s">
        <v>268</v>
      </c>
      <c r="C5" s="208" t="s">
        <v>165</v>
      </c>
      <c r="D5" s="90" t="s">
        <v>78</v>
      </c>
      <c r="E5" s="90" t="s">
        <v>161</v>
      </c>
      <c r="F5" s="90" t="s">
        <v>163</v>
      </c>
      <c r="G5" s="90" t="s">
        <v>2</v>
      </c>
      <c r="H5" s="90" t="s">
        <v>393</v>
      </c>
      <c r="I5" s="90" t="s">
        <v>128</v>
      </c>
      <c r="J5" s="90" t="s">
        <v>394</v>
      </c>
      <c r="K5" s="90" t="s">
        <v>164</v>
      </c>
      <c r="L5" s="90" t="s">
        <v>49</v>
      </c>
      <c r="M5" s="90" t="s">
        <v>96</v>
      </c>
    </row>
    <row r="6" spans="1:13" ht="26.25">
      <c r="A6" s="77">
        <v>13350</v>
      </c>
      <c r="B6" s="77">
        <v>562917</v>
      </c>
      <c r="C6" s="91" t="s">
        <v>202</v>
      </c>
      <c r="D6" s="92">
        <v>150</v>
      </c>
      <c r="E6" s="92"/>
      <c r="F6" s="92"/>
      <c r="G6" s="92">
        <v>6896</v>
      </c>
      <c r="H6" s="91">
        <v>2228</v>
      </c>
      <c r="I6" s="92">
        <v>30213</v>
      </c>
      <c r="J6" s="91"/>
      <c r="K6" s="92"/>
      <c r="L6" s="92"/>
      <c r="M6" s="93">
        <f>SUM(D6:L6)</f>
        <v>39487</v>
      </c>
    </row>
    <row r="7" spans="1:13" ht="26.25">
      <c r="A7" s="77">
        <v>42180</v>
      </c>
      <c r="B7" s="77">
        <v>750000</v>
      </c>
      <c r="C7" s="91" t="s">
        <v>203</v>
      </c>
      <c r="D7" s="92"/>
      <c r="E7" s="92"/>
      <c r="F7" s="92"/>
      <c r="G7" s="92"/>
      <c r="H7" s="91"/>
      <c r="I7" s="92">
        <v>840</v>
      </c>
      <c r="J7" s="91"/>
      <c r="K7" s="92"/>
      <c r="L7" s="92"/>
      <c r="M7" s="93">
        <f aca="true" t="shared" si="0" ref="M7:M27">SUM(D7:L7)</f>
        <v>840</v>
      </c>
    </row>
    <row r="8" spans="1:17" ht="26.25">
      <c r="A8" s="77">
        <v>66010</v>
      </c>
      <c r="B8" s="77">
        <v>813000</v>
      </c>
      <c r="C8" s="91" t="s">
        <v>204</v>
      </c>
      <c r="D8" s="92"/>
      <c r="E8" s="92"/>
      <c r="F8" s="92"/>
      <c r="G8" s="92">
        <v>1563</v>
      </c>
      <c r="H8" s="91">
        <v>422</v>
      </c>
      <c r="I8" s="92">
        <v>11049</v>
      </c>
      <c r="J8" s="91"/>
      <c r="K8" s="92"/>
      <c r="L8" s="92"/>
      <c r="M8" s="93">
        <f t="shared" si="0"/>
        <v>13034</v>
      </c>
      <c r="N8" s="23"/>
      <c r="O8" s="23"/>
      <c r="P8" s="23"/>
      <c r="Q8" s="23"/>
    </row>
    <row r="9" spans="1:17" ht="26.25">
      <c r="A9" s="77">
        <v>107060</v>
      </c>
      <c r="B9" s="77">
        <v>999000</v>
      </c>
      <c r="C9" s="91" t="s">
        <v>485</v>
      </c>
      <c r="D9" s="92"/>
      <c r="E9" s="92"/>
      <c r="F9" s="92"/>
      <c r="G9" s="92"/>
      <c r="H9" s="91"/>
      <c r="I9" s="92">
        <v>8025</v>
      </c>
      <c r="J9" s="91">
        <v>21498</v>
      </c>
      <c r="K9" s="92"/>
      <c r="L9" s="92"/>
      <c r="M9" s="93">
        <f t="shared" si="0"/>
        <v>29523</v>
      </c>
      <c r="N9" s="23"/>
      <c r="O9" s="23"/>
      <c r="P9" s="23"/>
      <c r="Q9" s="23"/>
    </row>
    <row r="10" spans="1:17" ht="26.25">
      <c r="A10" s="77">
        <v>64010</v>
      </c>
      <c r="B10" s="77">
        <v>999000</v>
      </c>
      <c r="C10" s="91" t="s">
        <v>206</v>
      </c>
      <c r="D10" s="92"/>
      <c r="E10" s="92"/>
      <c r="F10" s="92"/>
      <c r="G10" s="92"/>
      <c r="H10" s="91"/>
      <c r="I10" s="92">
        <v>6790</v>
      </c>
      <c r="J10" s="91"/>
      <c r="K10" s="92"/>
      <c r="L10" s="92"/>
      <c r="M10" s="93">
        <f t="shared" si="0"/>
        <v>6790</v>
      </c>
      <c r="N10" s="23"/>
      <c r="O10" s="23"/>
      <c r="P10" s="23"/>
      <c r="Q10" s="23"/>
    </row>
    <row r="11" spans="1:13" ht="26.25">
      <c r="A11" s="77">
        <v>72111</v>
      </c>
      <c r="B11" s="77">
        <v>999000</v>
      </c>
      <c r="C11" s="91" t="s">
        <v>218</v>
      </c>
      <c r="D11" s="92"/>
      <c r="E11" s="92"/>
      <c r="F11" s="92"/>
      <c r="G11" s="92"/>
      <c r="H11" s="91"/>
      <c r="I11" s="92">
        <v>3048</v>
      </c>
      <c r="J11" s="91"/>
      <c r="K11" s="92"/>
      <c r="L11" s="92"/>
      <c r="M11" s="93">
        <f t="shared" si="0"/>
        <v>3048</v>
      </c>
    </row>
    <row r="12" spans="1:13" ht="26.25">
      <c r="A12" s="77">
        <v>82092</v>
      </c>
      <c r="B12" s="77">
        <v>910502</v>
      </c>
      <c r="C12" s="91" t="s">
        <v>219</v>
      </c>
      <c r="D12" s="92"/>
      <c r="E12" s="92"/>
      <c r="F12" s="92"/>
      <c r="G12" s="92"/>
      <c r="H12" s="91"/>
      <c r="I12" s="92">
        <v>1292</v>
      </c>
      <c r="J12" s="91"/>
      <c r="K12" s="92"/>
      <c r="L12" s="92"/>
      <c r="M12" s="93">
        <f t="shared" si="0"/>
        <v>1292</v>
      </c>
    </row>
    <row r="13" spans="1:13" ht="26.25">
      <c r="A13" s="77">
        <v>45160</v>
      </c>
      <c r="B13" s="77">
        <v>999000</v>
      </c>
      <c r="C13" s="91" t="s">
        <v>432</v>
      </c>
      <c r="D13" s="92"/>
      <c r="E13" s="92"/>
      <c r="F13" s="92"/>
      <c r="G13" s="92"/>
      <c r="H13" s="91"/>
      <c r="I13" s="92">
        <v>11308</v>
      </c>
      <c r="J13" s="91"/>
      <c r="K13" s="92"/>
      <c r="L13" s="92"/>
      <c r="M13" s="93">
        <f t="shared" si="0"/>
        <v>11308</v>
      </c>
    </row>
    <row r="14" spans="1:13" ht="26.25">
      <c r="A14" s="77">
        <v>13320</v>
      </c>
      <c r="B14" s="77">
        <v>999000</v>
      </c>
      <c r="C14" s="91" t="s">
        <v>221</v>
      </c>
      <c r="D14" s="92"/>
      <c r="E14" s="92"/>
      <c r="F14" s="92"/>
      <c r="G14" s="92"/>
      <c r="H14" s="91"/>
      <c r="I14" s="92">
        <v>3383</v>
      </c>
      <c r="J14" s="91"/>
      <c r="K14" s="92"/>
      <c r="L14" s="92"/>
      <c r="M14" s="93">
        <f t="shared" si="0"/>
        <v>3383</v>
      </c>
    </row>
    <row r="15" spans="1:13" ht="26.25">
      <c r="A15" s="77">
        <v>41233</v>
      </c>
      <c r="B15" s="77">
        <v>999000</v>
      </c>
      <c r="C15" s="91" t="s">
        <v>222</v>
      </c>
      <c r="D15" s="92">
        <v>10960</v>
      </c>
      <c r="E15" s="92"/>
      <c r="F15" s="92"/>
      <c r="G15" s="92">
        <v>92706</v>
      </c>
      <c r="H15" s="91">
        <v>8440</v>
      </c>
      <c r="I15" s="92">
        <v>13250</v>
      </c>
      <c r="J15" s="91"/>
      <c r="K15" s="92"/>
      <c r="L15" s="92"/>
      <c r="M15" s="93">
        <f t="shared" si="0"/>
        <v>125356</v>
      </c>
    </row>
    <row r="16" spans="1:13" ht="26.25">
      <c r="A16" s="77">
        <v>104051</v>
      </c>
      <c r="B16" s="77">
        <v>999000</v>
      </c>
      <c r="C16" s="91" t="s">
        <v>256</v>
      </c>
      <c r="D16" s="92"/>
      <c r="E16" s="92"/>
      <c r="F16" s="92"/>
      <c r="G16" s="92"/>
      <c r="H16" s="91"/>
      <c r="I16" s="92"/>
      <c r="J16" s="91"/>
      <c r="K16" s="92"/>
      <c r="L16" s="92"/>
      <c r="M16" s="93">
        <f t="shared" si="0"/>
        <v>0</v>
      </c>
    </row>
    <row r="17" spans="1:13" ht="26.25">
      <c r="A17" s="77">
        <v>66020</v>
      </c>
      <c r="B17" s="77">
        <v>999000</v>
      </c>
      <c r="C17" s="91" t="s">
        <v>412</v>
      </c>
      <c r="D17" s="92"/>
      <c r="E17" s="92"/>
      <c r="F17" s="92"/>
      <c r="G17" s="92">
        <v>1260</v>
      </c>
      <c r="H17" s="91">
        <v>340</v>
      </c>
      <c r="I17" s="92">
        <v>37533</v>
      </c>
      <c r="J17" s="91"/>
      <c r="K17" s="92">
        <v>4132</v>
      </c>
      <c r="L17" s="92"/>
      <c r="M17" s="93">
        <f t="shared" si="0"/>
        <v>43265</v>
      </c>
    </row>
    <row r="18" spans="1:13" ht="26.25">
      <c r="A18" s="77">
        <v>107060</v>
      </c>
      <c r="B18" s="77">
        <v>999000</v>
      </c>
      <c r="C18" s="92" t="s">
        <v>433</v>
      </c>
      <c r="D18" s="92"/>
      <c r="E18" s="92"/>
      <c r="F18" s="92"/>
      <c r="G18" s="92"/>
      <c r="H18" s="91"/>
      <c r="I18" s="92"/>
      <c r="J18" s="91"/>
      <c r="K18" s="92"/>
      <c r="L18" s="92"/>
      <c r="M18" s="93">
        <f t="shared" si="0"/>
        <v>0</v>
      </c>
    </row>
    <row r="19" spans="1:13" ht="26.25">
      <c r="A19" s="77">
        <v>107060</v>
      </c>
      <c r="B19" s="77">
        <v>999000</v>
      </c>
      <c r="C19" s="92" t="s">
        <v>48</v>
      </c>
      <c r="D19" s="92"/>
      <c r="E19" s="92"/>
      <c r="F19" s="92"/>
      <c r="G19" s="92"/>
      <c r="H19" s="91"/>
      <c r="I19" s="92"/>
      <c r="J19" s="91"/>
      <c r="K19" s="92"/>
      <c r="L19" s="92"/>
      <c r="M19" s="93">
        <f t="shared" si="0"/>
        <v>0</v>
      </c>
    </row>
    <row r="20" spans="1:13" ht="26.25">
      <c r="A20" s="77">
        <v>107060</v>
      </c>
      <c r="B20" s="77">
        <v>999000</v>
      </c>
      <c r="C20" s="92" t="s">
        <v>227</v>
      </c>
      <c r="D20" s="92"/>
      <c r="E20" s="92"/>
      <c r="F20" s="92"/>
      <c r="G20" s="92">
        <v>8981</v>
      </c>
      <c r="H20" s="91">
        <v>2109</v>
      </c>
      <c r="I20" s="92"/>
      <c r="J20" s="91"/>
      <c r="K20" s="92"/>
      <c r="L20" s="92"/>
      <c r="M20" s="93">
        <f t="shared" si="0"/>
        <v>11090</v>
      </c>
    </row>
    <row r="21" spans="1:13" ht="26.25">
      <c r="A21" s="77">
        <v>18030</v>
      </c>
      <c r="B21" s="77">
        <v>841907</v>
      </c>
      <c r="C21" s="92" t="s">
        <v>411</v>
      </c>
      <c r="D21" s="92"/>
      <c r="E21" s="92"/>
      <c r="F21" s="92"/>
      <c r="G21" s="92"/>
      <c r="H21" s="91"/>
      <c r="I21" s="92"/>
      <c r="J21" s="91"/>
      <c r="K21" s="92">
        <v>122131</v>
      </c>
      <c r="L21" s="92"/>
      <c r="M21" s="93">
        <f t="shared" si="0"/>
        <v>122131</v>
      </c>
    </row>
    <row r="22" spans="1:13" ht="26.25">
      <c r="A22" s="77">
        <v>107060</v>
      </c>
      <c r="B22" s="77">
        <v>999000</v>
      </c>
      <c r="C22" s="92" t="s">
        <v>229</v>
      </c>
      <c r="D22" s="92"/>
      <c r="E22" s="92"/>
      <c r="F22" s="92"/>
      <c r="G22" s="92"/>
      <c r="H22" s="91"/>
      <c r="I22" s="92">
        <v>6252</v>
      </c>
      <c r="J22" s="91"/>
      <c r="K22" s="92"/>
      <c r="L22" s="92"/>
      <c r="M22" s="93">
        <f t="shared" si="0"/>
        <v>6252</v>
      </c>
    </row>
    <row r="23" spans="1:13" ht="26.25">
      <c r="A23" s="77">
        <v>96010</v>
      </c>
      <c r="B23" s="77">
        <v>562912</v>
      </c>
      <c r="C23" s="92" t="s">
        <v>391</v>
      </c>
      <c r="D23" s="92"/>
      <c r="E23" s="92"/>
      <c r="F23" s="92"/>
      <c r="G23" s="92">
        <v>5980</v>
      </c>
      <c r="H23" s="91">
        <v>1614</v>
      </c>
      <c r="I23" s="92">
        <v>16460</v>
      </c>
      <c r="J23" s="91"/>
      <c r="K23" s="92"/>
      <c r="L23" s="92"/>
      <c r="M23" s="93">
        <f t="shared" si="0"/>
        <v>24054</v>
      </c>
    </row>
    <row r="24" spans="1:13" ht="26.25">
      <c r="A24" s="77">
        <v>96020</v>
      </c>
      <c r="B24" s="77">
        <v>562913</v>
      </c>
      <c r="C24" s="92" t="s">
        <v>392</v>
      </c>
      <c r="D24" s="92"/>
      <c r="E24" s="92"/>
      <c r="F24" s="92"/>
      <c r="G24" s="92"/>
      <c r="H24" s="91"/>
      <c r="I24" s="92"/>
      <c r="J24" s="91"/>
      <c r="K24" s="92"/>
      <c r="L24" s="92"/>
      <c r="M24" s="93">
        <f t="shared" si="0"/>
        <v>0</v>
      </c>
    </row>
    <row r="25" spans="1:13" ht="26.25">
      <c r="A25" s="77">
        <v>107054</v>
      </c>
      <c r="B25" s="77">
        <v>889924</v>
      </c>
      <c r="C25" s="92" t="s">
        <v>230</v>
      </c>
      <c r="D25" s="92"/>
      <c r="E25" s="92"/>
      <c r="F25" s="92"/>
      <c r="G25" s="92"/>
      <c r="H25" s="91"/>
      <c r="I25" s="92"/>
      <c r="J25" s="91"/>
      <c r="K25" s="92"/>
      <c r="L25" s="92"/>
      <c r="M25" s="93">
        <f t="shared" si="0"/>
        <v>0</v>
      </c>
    </row>
    <row r="26" spans="1:13" ht="26.25">
      <c r="A26" s="77">
        <v>43610</v>
      </c>
      <c r="B26" s="77">
        <v>999000</v>
      </c>
      <c r="C26" s="92" t="s">
        <v>459</v>
      </c>
      <c r="D26" s="92"/>
      <c r="E26" s="92"/>
      <c r="F26" s="92"/>
      <c r="G26" s="92"/>
      <c r="H26" s="91"/>
      <c r="I26" s="92">
        <v>13576</v>
      </c>
      <c r="J26" s="91"/>
      <c r="K26" s="92"/>
      <c r="L26" s="92"/>
      <c r="M26" s="93">
        <f t="shared" si="0"/>
        <v>13576</v>
      </c>
    </row>
    <row r="27" spans="1:13" ht="26.25">
      <c r="A27" s="77">
        <v>41140</v>
      </c>
      <c r="B27" s="77">
        <v>999000</v>
      </c>
      <c r="C27" s="92" t="s">
        <v>460</v>
      </c>
      <c r="D27" s="92">
        <v>33019</v>
      </c>
      <c r="E27" s="92"/>
      <c r="F27" s="92"/>
      <c r="G27" s="92"/>
      <c r="H27" s="91"/>
      <c r="I27" s="92"/>
      <c r="J27" s="91"/>
      <c r="K27" s="92"/>
      <c r="L27" s="92"/>
      <c r="M27" s="93">
        <f t="shared" si="0"/>
        <v>33019</v>
      </c>
    </row>
    <row r="28" spans="1:13" s="25" customFormat="1" ht="25.5">
      <c r="A28" s="66" t="s">
        <v>162</v>
      </c>
      <c r="B28" s="66"/>
      <c r="C28" s="94"/>
      <c r="D28" s="93">
        <f>SUM(D6:D27)</f>
        <v>44129</v>
      </c>
      <c r="E28" s="93">
        <f aca="true" t="shared" si="1" ref="E28:M28">SUM(E6:E27)</f>
        <v>0</v>
      </c>
      <c r="F28" s="93">
        <f t="shared" si="1"/>
        <v>0</v>
      </c>
      <c r="G28" s="93">
        <f t="shared" si="1"/>
        <v>117386</v>
      </c>
      <c r="H28" s="93">
        <f t="shared" si="1"/>
        <v>15153</v>
      </c>
      <c r="I28" s="93">
        <f t="shared" si="1"/>
        <v>163019</v>
      </c>
      <c r="J28" s="93">
        <f t="shared" si="1"/>
        <v>21498</v>
      </c>
      <c r="K28" s="93">
        <f t="shared" si="1"/>
        <v>126263</v>
      </c>
      <c r="L28" s="93">
        <f t="shared" si="1"/>
        <v>0</v>
      </c>
      <c r="M28" s="93">
        <f t="shared" si="1"/>
        <v>487448</v>
      </c>
    </row>
    <row r="29" ht="12.75">
      <c r="D29" s="21" t="s">
        <v>530</v>
      </c>
    </row>
    <row r="32" spans="1:13" ht="63" customHeight="1">
      <c r="A32" s="502" t="s">
        <v>528</v>
      </c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4"/>
    </row>
    <row r="33" spans="1:13" ht="20.25">
      <c r="A33" s="505" t="s">
        <v>586</v>
      </c>
      <c r="B33" s="506"/>
      <c r="C33" s="506"/>
      <c r="D33" s="506"/>
      <c r="E33" s="506"/>
      <c r="F33" s="506"/>
      <c r="G33" s="506"/>
      <c r="H33" s="506"/>
      <c r="I33" s="506"/>
      <c r="J33" s="506"/>
      <c r="K33" s="506"/>
      <c r="L33" s="506"/>
      <c r="M33" s="507"/>
    </row>
    <row r="34" spans="1:13" ht="20.25">
      <c r="A34" s="508" t="s">
        <v>160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10"/>
    </row>
    <row r="35" spans="1:13" ht="25.5">
      <c r="A35" s="511" t="s">
        <v>478</v>
      </c>
      <c r="B35" s="349" t="s">
        <v>207</v>
      </c>
      <c r="C35" s="222" t="s">
        <v>238</v>
      </c>
      <c r="D35" s="222" t="s">
        <v>208</v>
      </c>
      <c r="E35" s="222" t="s">
        <v>210</v>
      </c>
      <c r="F35" s="222" t="s">
        <v>269</v>
      </c>
      <c r="G35" s="222" t="s">
        <v>212</v>
      </c>
      <c r="H35" s="222" t="s">
        <v>213</v>
      </c>
      <c r="I35" s="222" t="s">
        <v>214</v>
      </c>
      <c r="J35" s="222" t="s">
        <v>215</v>
      </c>
      <c r="K35" s="222" t="s">
        <v>216</v>
      </c>
      <c r="L35" s="222" t="s">
        <v>217</v>
      </c>
      <c r="M35" s="222" t="s">
        <v>242</v>
      </c>
    </row>
    <row r="36" spans="1:13" ht="275.25">
      <c r="A36" s="511"/>
      <c r="B36" s="349" t="s">
        <v>268</v>
      </c>
      <c r="C36" s="349" t="s">
        <v>165</v>
      </c>
      <c r="D36" s="90" t="s">
        <v>78</v>
      </c>
      <c r="E36" s="90" t="s">
        <v>161</v>
      </c>
      <c r="F36" s="90" t="s">
        <v>163</v>
      </c>
      <c r="G36" s="90" t="s">
        <v>2</v>
      </c>
      <c r="H36" s="90" t="s">
        <v>393</v>
      </c>
      <c r="I36" s="90" t="s">
        <v>128</v>
      </c>
      <c r="J36" s="90" t="s">
        <v>394</v>
      </c>
      <c r="K36" s="90" t="s">
        <v>164</v>
      </c>
      <c r="L36" s="90" t="s">
        <v>49</v>
      </c>
      <c r="M36" s="90" t="s">
        <v>96</v>
      </c>
    </row>
    <row r="37" spans="1:13" ht="26.25">
      <c r="A37" s="77">
        <v>13350</v>
      </c>
      <c r="B37" s="77">
        <v>562917</v>
      </c>
      <c r="C37" s="91" t="s">
        <v>202</v>
      </c>
      <c r="D37" s="92">
        <v>150</v>
      </c>
      <c r="E37" s="92"/>
      <c r="F37" s="92"/>
      <c r="G37" s="92">
        <v>14124</v>
      </c>
      <c r="H37" s="91">
        <v>4185</v>
      </c>
      <c r="I37" s="92">
        <v>44685</v>
      </c>
      <c r="J37" s="91"/>
      <c r="K37" s="92"/>
      <c r="L37" s="92"/>
      <c r="M37" s="93">
        <f>SUM(D37:L37)</f>
        <v>63144</v>
      </c>
    </row>
    <row r="38" spans="1:13" ht="26.25">
      <c r="A38" s="77">
        <v>42180</v>
      </c>
      <c r="B38" s="77">
        <v>750000</v>
      </c>
      <c r="C38" s="91" t="s">
        <v>203</v>
      </c>
      <c r="D38" s="92"/>
      <c r="E38" s="92"/>
      <c r="F38" s="92"/>
      <c r="G38" s="92"/>
      <c r="H38" s="92"/>
      <c r="I38" s="92">
        <v>840</v>
      </c>
      <c r="J38" s="91"/>
      <c r="K38" s="92"/>
      <c r="L38" s="92"/>
      <c r="M38" s="93">
        <f aca="true" t="shared" si="2" ref="M38:M58">SUM(D38:L38)</f>
        <v>840</v>
      </c>
    </row>
    <row r="39" spans="1:13" ht="26.25">
      <c r="A39" s="77">
        <v>66010</v>
      </c>
      <c r="B39" s="77">
        <v>813000</v>
      </c>
      <c r="C39" s="91" t="s">
        <v>204</v>
      </c>
      <c r="D39" s="92"/>
      <c r="E39" s="91"/>
      <c r="F39" s="91"/>
      <c r="G39" s="92">
        <v>1597</v>
      </c>
      <c r="H39" s="91">
        <v>431</v>
      </c>
      <c r="I39" s="91">
        <v>8424</v>
      </c>
      <c r="J39" s="91"/>
      <c r="K39" s="92"/>
      <c r="L39" s="92"/>
      <c r="M39" s="93">
        <f t="shared" si="2"/>
        <v>10452</v>
      </c>
    </row>
    <row r="40" spans="1:13" ht="26.25">
      <c r="A40" s="77">
        <v>107060</v>
      </c>
      <c r="B40" s="77">
        <v>999000</v>
      </c>
      <c r="C40" s="91" t="s">
        <v>485</v>
      </c>
      <c r="D40" s="211"/>
      <c r="E40" s="211"/>
      <c r="F40" s="92"/>
      <c r="G40" s="92"/>
      <c r="H40" s="91"/>
      <c r="I40" s="91">
        <v>0</v>
      </c>
      <c r="J40" s="91">
        <v>6432</v>
      </c>
      <c r="K40" s="211"/>
      <c r="L40" s="92"/>
      <c r="M40" s="93">
        <f t="shared" si="2"/>
        <v>6432</v>
      </c>
    </row>
    <row r="41" spans="1:13" ht="26.25">
      <c r="A41" s="77">
        <v>64010</v>
      </c>
      <c r="B41" s="77">
        <v>999000</v>
      </c>
      <c r="C41" s="91" t="s">
        <v>206</v>
      </c>
      <c r="D41" s="92"/>
      <c r="E41" s="92"/>
      <c r="F41" s="92"/>
      <c r="G41" s="92"/>
      <c r="H41" s="92"/>
      <c r="I41" s="92">
        <v>6790</v>
      </c>
      <c r="J41" s="92"/>
      <c r="K41" s="92"/>
      <c r="L41" s="92"/>
      <c r="M41" s="93">
        <f t="shared" si="2"/>
        <v>6790</v>
      </c>
    </row>
    <row r="42" spans="1:13" ht="26.25">
      <c r="A42" s="77">
        <v>72111</v>
      </c>
      <c r="B42" s="77">
        <v>999000</v>
      </c>
      <c r="C42" s="91" t="s">
        <v>218</v>
      </c>
      <c r="D42" s="92">
        <v>203</v>
      </c>
      <c r="E42" s="92"/>
      <c r="F42" s="91"/>
      <c r="G42" s="92"/>
      <c r="H42" s="92"/>
      <c r="I42" s="92">
        <v>5019</v>
      </c>
      <c r="J42" s="92"/>
      <c r="K42" s="92"/>
      <c r="L42" s="92"/>
      <c r="M42" s="93">
        <f t="shared" si="2"/>
        <v>5222</v>
      </c>
    </row>
    <row r="43" spans="1:13" ht="26.25">
      <c r="A43" s="77">
        <v>82092</v>
      </c>
      <c r="B43" s="77">
        <v>910502</v>
      </c>
      <c r="C43" s="91" t="s">
        <v>219</v>
      </c>
      <c r="D43" s="92">
        <v>322</v>
      </c>
      <c r="E43" s="92"/>
      <c r="F43" s="92"/>
      <c r="G43" s="92"/>
      <c r="H43" s="92"/>
      <c r="I43" s="92">
        <v>1332</v>
      </c>
      <c r="J43" s="92"/>
      <c r="K43" s="92"/>
      <c r="L43" s="92"/>
      <c r="M43" s="93">
        <f t="shared" si="2"/>
        <v>1654</v>
      </c>
    </row>
    <row r="44" spans="1:13" ht="26.25">
      <c r="A44" s="77">
        <v>45160</v>
      </c>
      <c r="B44" s="77">
        <v>999000</v>
      </c>
      <c r="C44" s="91" t="s">
        <v>432</v>
      </c>
      <c r="D44" s="91"/>
      <c r="E44" s="92"/>
      <c r="F44" s="92"/>
      <c r="G44" s="92"/>
      <c r="H44" s="92"/>
      <c r="I44" s="92">
        <v>6228</v>
      </c>
      <c r="J44" s="92"/>
      <c r="K44" s="92"/>
      <c r="L44" s="92"/>
      <c r="M44" s="93">
        <f t="shared" si="2"/>
        <v>6228</v>
      </c>
    </row>
    <row r="45" spans="1:13" ht="26.25">
      <c r="A45" s="77">
        <v>13320</v>
      </c>
      <c r="B45" s="77">
        <v>999000</v>
      </c>
      <c r="C45" s="91" t="s">
        <v>221</v>
      </c>
      <c r="D45" s="92"/>
      <c r="E45" s="92"/>
      <c r="F45" s="92"/>
      <c r="H45" s="91"/>
      <c r="I45" s="92">
        <v>351</v>
      </c>
      <c r="J45" s="92"/>
      <c r="K45" s="92"/>
      <c r="L45" s="92"/>
      <c r="M45" s="93">
        <f t="shared" si="2"/>
        <v>351</v>
      </c>
    </row>
    <row r="46" spans="1:13" ht="26.25">
      <c r="A46" s="77">
        <v>41233</v>
      </c>
      <c r="B46" s="77">
        <v>999000</v>
      </c>
      <c r="C46" s="91" t="s">
        <v>222</v>
      </c>
      <c r="D46" s="92">
        <v>17739</v>
      </c>
      <c r="E46" s="92"/>
      <c r="F46" s="92"/>
      <c r="G46" s="92">
        <v>106095</v>
      </c>
      <c r="H46" s="92">
        <v>14764</v>
      </c>
      <c r="I46" s="214">
        <v>14367</v>
      </c>
      <c r="J46" s="92"/>
      <c r="K46" s="92"/>
      <c r="L46" s="92"/>
      <c r="M46" s="93">
        <f t="shared" si="2"/>
        <v>152965</v>
      </c>
    </row>
    <row r="47" spans="1:13" ht="26.25">
      <c r="A47" s="77">
        <v>18010</v>
      </c>
      <c r="B47" s="77">
        <v>999000</v>
      </c>
      <c r="C47" s="91" t="s">
        <v>558</v>
      </c>
      <c r="D47" s="91"/>
      <c r="E47" s="92"/>
      <c r="F47" s="92"/>
      <c r="G47" s="92"/>
      <c r="H47" s="92"/>
      <c r="I47" s="92">
        <v>6431</v>
      </c>
      <c r="J47" s="92"/>
      <c r="K47" s="92"/>
      <c r="L47" s="92"/>
      <c r="M47" s="93">
        <f t="shared" si="2"/>
        <v>6431</v>
      </c>
    </row>
    <row r="48" spans="1:13" ht="26.25">
      <c r="A48" s="77">
        <v>66020</v>
      </c>
      <c r="B48" s="77">
        <v>999000</v>
      </c>
      <c r="C48" s="91" t="s">
        <v>412</v>
      </c>
      <c r="D48" s="91">
        <v>2000</v>
      </c>
      <c r="E48" s="92"/>
      <c r="F48" s="92"/>
      <c r="G48" s="92">
        <v>1274</v>
      </c>
      <c r="H48" s="92">
        <v>340</v>
      </c>
      <c r="I48" s="92">
        <v>35904</v>
      </c>
      <c r="J48" s="92"/>
      <c r="K48" s="92">
        <v>15711</v>
      </c>
      <c r="L48" s="92"/>
      <c r="M48" s="93">
        <f t="shared" si="2"/>
        <v>55229</v>
      </c>
    </row>
    <row r="49" spans="1:13" ht="26.25">
      <c r="A49" s="77">
        <v>101150</v>
      </c>
      <c r="B49" s="77">
        <v>999000</v>
      </c>
      <c r="C49" s="92" t="s">
        <v>433</v>
      </c>
      <c r="D49" s="92"/>
      <c r="E49" s="92"/>
      <c r="F49" s="92"/>
      <c r="G49" s="92"/>
      <c r="H49" s="91"/>
      <c r="I49" s="92"/>
      <c r="J49" s="92">
        <v>550</v>
      </c>
      <c r="K49" s="92"/>
      <c r="L49" s="92"/>
      <c r="M49" s="93">
        <f t="shared" si="2"/>
        <v>550</v>
      </c>
    </row>
    <row r="50" spans="1:13" ht="26.25">
      <c r="A50" s="77">
        <v>107060</v>
      </c>
      <c r="B50" s="77">
        <v>999000</v>
      </c>
      <c r="C50" s="92" t="s">
        <v>48</v>
      </c>
      <c r="D50" s="92"/>
      <c r="E50" s="92"/>
      <c r="F50" s="92"/>
      <c r="G50" s="92"/>
      <c r="H50" s="91"/>
      <c r="I50" s="92">
        <v>7364</v>
      </c>
      <c r="J50" s="92">
        <v>18899</v>
      </c>
      <c r="K50" s="92"/>
      <c r="L50" s="92"/>
      <c r="M50" s="93">
        <f t="shared" si="2"/>
        <v>26263</v>
      </c>
    </row>
    <row r="51" spans="1:13" ht="26.25">
      <c r="A51" s="77">
        <v>900020</v>
      </c>
      <c r="B51" s="77">
        <v>999000</v>
      </c>
      <c r="C51" s="92" t="s">
        <v>567</v>
      </c>
      <c r="D51" s="92"/>
      <c r="E51" s="92"/>
      <c r="F51" s="92"/>
      <c r="G51" s="92"/>
      <c r="H51" s="91"/>
      <c r="I51" s="92">
        <v>116</v>
      </c>
      <c r="J51" s="92"/>
      <c r="K51" s="92"/>
      <c r="L51" s="92"/>
      <c r="M51" s="93">
        <f t="shared" si="2"/>
        <v>116</v>
      </c>
    </row>
    <row r="52" spans="1:13" ht="26.25">
      <c r="A52" s="77">
        <v>18030</v>
      </c>
      <c r="B52" s="77">
        <v>999000</v>
      </c>
      <c r="C52" s="92" t="s">
        <v>411</v>
      </c>
      <c r="D52" s="92"/>
      <c r="E52" s="92"/>
      <c r="F52" s="92"/>
      <c r="G52" s="92"/>
      <c r="H52" s="91"/>
      <c r="I52" s="92"/>
      <c r="J52" s="92"/>
      <c r="K52" s="92">
        <v>131050</v>
      </c>
      <c r="L52" s="92"/>
      <c r="M52" s="93">
        <f t="shared" si="2"/>
        <v>131050</v>
      </c>
    </row>
    <row r="53" spans="1:13" ht="26.25">
      <c r="A53" s="77">
        <v>107060</v>
      </c>
      <c r="B53" s="77">
        <v>999000</v>
      </c>
      <c r="C53" s="92" t="s">
        <v>568</v>
      </c>
      <c r="D53" s="92"/>
      <c r="E53" s="92"/>
      <c r="F53" s="92"/>
      <c r="G53" s="92"/>
      <c r="H53" s="91"/>
      <c r="I53" s="92">
        <v>2191</v>
      </c>
      <c r="J53" s="92"/>
      <c r="K53" s="92"/>
      <c r="L53" s="92"/>
      <c r="M53" s="93">
        <f t="shared" si="2"/>
        <v>2191</v>
      </c>
    </row>
    <row r="54" spans="1:13" ht="26.25">
      <c r="A54" s="77">
        <v>96015</v>
      </c>
      <c r="B54" s="77">
        <v>562912</v>
      </c>
      <c r="C54" s="92" t="s">
        <v>569</v>
      </c>
      <c r="D54" s="92"/>
      <c r="E54" s="92"/>
      <c r="F54" s="92"/>
      <c r="G54" s="92"/>
      <c r="H54" s="91"/>
      <c r="I54" s="92">
        <v>250</v>
      </c>
      <c r="J54" s="92"/>
      <c r="K54" s="92"/>
      <c r="L54" s="92"/>
      <c r="M54" s="93">
        <f t="shared" si="2"/>
        <v>250</v>
      </c>
    </row>
    <row r="55" spans="1:13" ht="26.25">
      <c r="A55" s="77">
        <v>104051</v>
      </c>
      <c r="B55" s="77">
        <v>999000</v>
      </c>
      <c r="C55" s="92" t="s">
        <v>561</v>
      </c>
      <c r="D55" s="92"/>
      <c r="E55" s="92"/>
      <c r="F55" s="92"/>
      <c r="G55" s="92"/>
      <c r="H55" s="91"/>
      <c r="I55" s="92"/>
      <c r="J55" s="92">
        <v>1790</v>
      </c>
      <c r="K55" s="92"/>
      <c r="L55" s="92"/>
      <c r="M55" s="93">
        <f t="shared" si="2"/>
        <v>1790</v>
      </c>
    </row>
    <row r="56" spans="1:13" ht="26.25">
      <c r="A56" s="77">
        <v>106020</v>
      </c>
      <c r="B56" s="77">
        <v>999000</v>
      </c>
      <c r="C56" s="92" t="s">
        <v>566</v>
      </c>
      <c r="D56" s="92">
        <v>350</v>
      </c>
      <c r="E56" s="92"/>
      <c r="F56" s="92"/>
      <c r="G56" s="92"/>
      <c r="H56" s="91"/>
      <c r="I56" s="92">
        <v>63</v>
      </c>
      <c r="J56" s="92"/>
      <c r="K56" s="92"/>
      <c r="L56" s="92"/>
      <c r="M56" s="93">
        <f t="shared" si="2"/>
        <v>413</v>
      </c>
    </row>
    <row r="57" spans="1:13" ht="26.25">
      <c r="A57" s="77">
        <v>11130</v>
      </c>
      <c r="B57" s="77">
        <v>999000</v>
      </c>
      <c r="C57" s="92" t="s">
        <v>560</v>
      </c>
      <c r="D57" s="92">
        <v>3300</v>
      </c>
      <c r="E57" s="92"/>
      <c r="F57" s="92"/>
      <c r="G57" s="92">
        <v>9111</v>
      </c>
      <c r="H57" s="91">
        <v>2144</v>
      </c>
      <c r="I57" s="92">
        <v>6</v>
      </c>
      <c r="J57" s="92"/>
      <c r="K57" s="92"/>
      <c r="L57" s="92"/>
      <c r="M57" s="93">
        <f t="shared" si="2"/>
        <v>14561</v>
      </c>
    </row>
    <row r="58" spans="1:13" ht="26.25">
      <c r="A58" s="77">
        <v>41140</v>
      </c>
      <c r="B58" s="77">
        <v>999000</v>
      </c>
      <c r="C58" s="92" t="s">
        <v>460</v>
      </c>
      <c r="D58" s="92">
        <v>112380</v>
      </c>
      <c r="E58" s="92"/>
      <c r="F58" s="92"/>
      <c r="G58" s="92"/>
      <c r="H58" s="91"/>
      <c r="I58" s="92">
        <v>18217</v>
      </c>
      <c r="J58" s="92"/>
      <c r="K58" s="92">
        <v>2301</v>
      </c>
      <c r="L58" s="92"/>
      <c r="M58" s="93">
        <f t="shared" si="2"/>
        <v>132898</v>
      </c>
    </row>
    <row r="59" spans="1:13" ht="25.5">
      <c r="A59" s="66" t="s">
        <v>162</v>
      </c>
      <c r="B59" s="66"/>
      <c r="C59" s="94"/>
      <c r="D59" s="93">
        <f aca="true" t="shared" si="3" ref="D59:M59">SUM(D37:D58)</f>
        <v>136444</v>
      </c>
      <c r="E59" s="93">
        <f t="shared" si="3"/>
        <v>0</v>
      </c>
      <c r="F59" s="93">
        <f t="shared" si="3"/>
        <v>0</v>
      </c>
      <c r="G59" s="93">
        <f t="shared" si="3"/>
        <v>132201</v>
      </c>
      <c r="H59" s="93">
        <f t="shared" si="3"/>
        <v>21864</v>
      </c>
      <c r="I59" s="93">
        <f t="shared" si="3"/>
        <v>158578</v>
      </c>
      <c r="J59" s="93">
        <f t="shared" si="3"/>
        <v>27671</v>
      </c>
      <c r="K59" s="93">
        <f t="shared" si="3"/>
        <v>149062</v>
      </c>
      <c r="L59" s="93">
        <f t="shared" si="3"/>
        <v>0</v>
      </c>
      <c r="M59" s="93">
        <f t="shared" si="3"/>
        <v>625820</v>
      </c>
    </row>
    <row r="60" ht="30.75">
      <c r="M60" s="379"/>
    </row>
    <row r="62" ht="26.25">
      <c r="M62" s="378"/>
    </row>
    <row r="67" spans="1:13" ht="72" customHeight="1">
      <c r="A67" s="502" t="s">
        <v>529</v>
      </c>
      <c r="B67" s="503"/>
      <c r="C67" s="503"/>
      <c r="D67" s="503"/>
      <c r="E67" s="503"/>
      <c r="F67" s="503"/>
      <c r="G67" s="503"/>
      <c r="H67" s="503"/>
      <c r="I67" s="503"/>
      <c r="J67" s="503"/>
      <c r="K67" s="503"/>
      <c r="L67" s="503"/>
      <c r="M67" s="504"/>
    </row>
    <row r="68" spans="1:13" ht="20.25">
      <c r="A68" s="505" t="s">
        <v>585</v>
      </c>
      <c r="B68" s="506"/>
      <c r="C68" s="506"/>
      <c r="D68" s="506"/>
      <c r="E68" s="506"/>
      <c r="F68" s="506"/>
      <c r="G68" s="506"/>
      <c r="H68" s="506"/>
      <c r="I68" s="506"/>
      <c r="J68" s="506"/>
      <c r="K68" s="506"/>
      <c r="L68" s="506"/>
      <c r="M68" s="507"/>
    </row>
    <row r="69" spans="1:13" ht="20.25">
      <c r="A69" s="508" t="s">
        <v>160</v>
      </c>
      <c r="B69" s="509"/>
      <c r="C69" s="509"/>
      <c r="D69" s="509"/>
      <c r="E69" s="509"/>
      <c r="F69" s="509"/>
      <c r="G69" s="509"/>
      <c r="H69" s="509"/>
      <c r="I69" s="509"/>
      <c r="J69" s="509"/>
      <c r="K69" s="509"/>
      <c r="L69" s="509"/>
      <c r="M69" s="510"/>
    </row>
    <row r="70" spans="1:13" ht="25.5">
      <c r="A70" s="511" t="s">
        <v>478</v>
      </c>
      <c r="B70" s="369" t="s">
        <v>207</v>
      </c>
      <c r="C70" s="222" t="s">
        <v>238</v>
      </c>
      <c r="D70" s="222" t="s">
        <v>208</v>
      </c>
      <c r="E70" s="222" t="s">
        <v>210</v>
      </c>
      <c r="F70" s="222" t="s">
        <v>269</v>
      </c>
      <c r="G70" s="222" t="s">
        <v>212</v>
      </c>
      <c r="H70" s="222" t="s">
        <v>213</v>
      </c>
      <c r="I70" s="222" t="s">
        <v>214</v>
      </c>
      <c r="J70" s="222" t="s">
        <v>215</v>
      </c>
      <c r="K70" s="222" t="s">
        <v>216</v>
      </c>
      <c r="L70" s="222" t="s">
        <v>217</v>
      </c>
      <c r="M70" s="222" t="s">
        <v>242</v>
      </c>
    </row>
    <row r="71" spans="1:13" ht="298.5">
      <c r="A71" s="511"/>
      <c r="B71" s="369" t="s">
        <v>268</v>
      </c>
      <c r="C71" s="369" t="s">
        <v>165</v>
      </c>
      <c r="D71" s="90" t="s">
        <v>78</v>
      </c>
      <c r="E71" s="90" t="s">
        <v>161</v>
      </c>
      <c r="F71" s="90" t="s">
        <v>163</v>
      </c>
      <c r="G71" s="90" t="s">
        <v>2</v>
      </c>
      <c r="H71" s="90" t="s">
        <v>393</v>
      </c>
      <c r="I71" s="90" t="s">
        <v>128</v>
      </c>
      <c r="J71" s="90" t="s">
        <v>394</v>
      </c>
      <c r="K71" s="90" t="s">
        <v>164</v>
      </c>
      <c r="L71" s="90" t="s">
        <v>49</v>
      </c>
      <c r="M71" s="90" t="s">
        <v>96</v>
      </c>
    </row>
    <row r="72" spans="1:13" ht="26.25">
      <c r="A72" s="77">
        <v>13350</v>
      </c>
      <c r="B72" s="77">
        <v>562917</v>
      </c>
      <c r="C72" s="91" t="s">
        <v>202</v>
      </c>
      <c r="D72" s="92"/>
      <c r="E72" s="92"/>
      <c r="F72" s="92"/>
      <c r="G72" s="92"/>
      <c r="H72" s="91"/>
      <c r="I72" s="92"/>
      <c r="J72" s="91"/>
      <c r="K72" s="92"/>
      <c r="L72" s="92"/>
      <c r="M72" s="93">
        <f>SUM(D72:L72)</f>
        <v>0</v>
      </c>
    </row>
    <row r="73" spans="1:13" ht="26.25">
      <c r="A73" s="77">
        <v>42180</v>
      </c>
      <c r="B73" s="77">
        <v>750000</v>
      </c>
      <c r="C73" s="91" t="s">
        <v>203</v>
      </c>
      <c r="D73" s="92"/>
      <c r="E73" s="92"/>
      <c r="F73" s="92"/>
      <c r="G73" s="92"/>
      <c r="H73" s="92"/>
      <c r="I73" s="92"/>
      <c r="J73" s="91"/>
      <c r="K73" s="92"/>
      <c r="L73" s="92"/>
      <c r="M73" s="93">
        <f aca="true" t="shared" si="4" ref="M73:M93">SUM(D73:L73)</f>
        <v>0</v>
      </c>
    </row>
    <row r="74" spans="1:13" ht="26.25">
      <c r="A74" s="77">
        <v>66010</v>
      </c>
      <c r="B74" s="77">
        <v>813000</v>
      </c>
      <c r="C74" s="91" t="s">
        <v>204</v>
      </c>
      <c r="D74" s="92"/>
      <c r="E74" s="91"/>
      <c r="F74" s="91"/>
      <c r="G74" s="92"/>
      <c r="H74" s="91"/>
      <c r="I74" s="91"/>
      <c r="J74" s="91"/>
      <c r="K74" s="92"/>
      <c r="L74" s="92"/>
      <c r="M74" s="93">
        <f t="shared" si="4"/>
        <v>0</v>
      </c>
    </row>
    <row r="75" spans="1:13" ht="26.25">
      <c r="A75" s="77">
        <v>107060</v>
      </c>
      <c r="B75" s="77">
        <v>999000</v>
      </c>
      <c r="C75" s="91" t="s">
        <v>485</v>
      </c>
      <c r="D75" s="211"/>
      <c r="E75" s="211"/>
      <c r="F75" s="92"/>
      <c r="G75" s="92"/>
      <c r="H75" s="91"/>
      <c r="I75" s="91"/>
      <c r="J75" s="91"/>
      <c r="K75" s="211"/>
      <c r="L75" s="92"/>
      <c r="M75" s="93">
        <f t="shared" si="4"/>
        <v>0</v>
      </c>
    </row>
    <row r="76" spans="1:13" ht="26.25">
      <c r="A76" s="77">
        <v>64010</v>
      </c>
      <c r="B76" s="77">
        <v>999000</v>
      </c>
      <c r="C76" s="91" t="s">
        <v>206</v>
      </c>
      <c r="D76" s="92"/>
      <c r="E76" s="92"/>
      <c r="F76" s="92"/>
      <c r="G76" s="92"/>
      <c r="H76" s="92"/>
      <c r="I76" s="92"/>
      <c r="J76" s="92"/>
      <c r="K76" s="92"/>
      <c r="L76" s="92"/>
      <c r="M76" s="93">
        <f t="shared" si="4"/>
        <v>0</v>
      </c>
    </row>
    <row r="77" spans="1:13" ht="26.25">
      <c r="A77" s="77">
        <v>72111</v>
      </c>
      <c r="B77" s="77">
        <v>999000</v>
      </c>
      <c r="C77" s="91" t="s">
        <v>218</v>
      </c>
      <c r="D77" s="92"/>
      <c r="E77" s="92"/>
      <c r="F77" s="91"/>
      <c r="G77" s="92"/>
      <c r="H77" s="92"/>
      <c r="I77" s="92"/>
      <c r="J77" s="92"/>
      <c r="K77" s="92"/>
      <c r="L77" s="92"/>
      <c r="M77" s="93">
        <f t="shared" si="4"/>
        <v>0</v>
      </c>
    </row>
    <row r="78" spans="1:13" ht="26.25">
      <c r="A78" s="77">
        <v>82092</v>
      </c>
      <c r="B78" s="77">
        <v>910502</v>
      </c>
      <c r="C78" s="91" t="s">
        <v>219</v>
      </c>
      <c r="D78" s="92"/>
      <c r="E78" s="92"/>
      <c r="F78" s="92"/>
      <c r="G78" s="92"/>
      <c r="H78" s="92"/>
      <c r="I78" s="92"/>
      <c r="J78" s="92"/>
      <c r="K78" s="92"/>
      <c r="L78" s="92"/>
      <c r="M78" s="93">
        <f t="shared" si="4"/>
        <v>0</v>
      </c>
    </row>
    <row r="79" spans="1:13" ht="26.25">
      <c r="A79" s="77">
        <v>45160</v>
      </c>
      <c r="B79" s="77">
        <v>999000</v>
      </c>
      <c r="C79" s="91" t="s">
        <v>432</v>
      </c>
      <c r="D79" s="91"/>
      <c r="E79" s="92"/>
      <c r="F79" s="92"/>
      <c r="G79" s="92"/>
      <c r="H79" s="92"/>
      <c r="I79" s="92"/>
      <c r="J79" s="92"/>
      <c r="K79" s="92"/>
      <c r="L79" s="92"/>
      <c r="M79" s="93">
        <f t="shared" si="4"/>
        <v>0</v>
      </c>
    </row>
    <row r="80" spans="1:13" ht="26.25">
      <c r="A80" s="77">
        <v>13320</v>
      </c>
      <c r="B80" s="77">
        <v>999000</v>
      </c>
      <c r="C80" s="91" t="s">
        <v>221</v>
      </c>
      <c r="D80" s="92"/>
      <c r="E80" s="92"/>
      <c r="F80" s="92"/>
      <c r="H80" s="91"/>
      <c r="I80" s="92"/>
      <c r="J80" s="92"/>
      <c r="K80" s="92"/>
      <c r="L80" s="92"/>
      <c r="M80" s="93">
        <f t="shared" si="4"/>
        <v>0</v>
      </c>
    </row>
    <row r="81" spans="1:13" ht="26.25">
      <c r="A81" s="77">
        <v>41233</v>
      </c>
      <c r="B81" s="77">
        <v>999000</v>
      </c>
      <c r="C81" s="91" t="s">
        <v>222</v>
      </c>
      <c r="D81" s="92"/>
      <c r="E81" s="92"/>
      <c r="F81" s="92"/>
      <c r="G81" s="92"/>
      <c r="H81" s="92"/>
      <c r="J81" s="92"/>
      <c r="K81" s="92"/>
      <c r="L81" s="92"/>
      <c r="M81" s="93">
        <f t="shared" si="4"/>
        <v>0</v>
      </c>
    </row>
    <row r="82" spans="1:13" ht="26.25">
      <c r="A82" s="77">
        <v>104051</v>
      </c>
      <c r="B82" s="77">
        <v>999000</v>
      </c>
      <c r="C82" s="91" t="s">
        <v>256</v>
      </c>
      <c r="D82" s="91"/>
      <c r="E82" s="92"/>
      <c r="F82" s="92"/>
      <c r="G82" s="92"/>
      <c r="H82" s="92"/>
      <c r="I82" s="92"/>
      <c r="J82" s="92"/>
      <c r="K82" s="92"/>
      <c r="L82" s="92"/>
      <c r="M82" s="93">
        <f t="shared" si="4"/>
        <v>0</v>
      </c>
    </row>
    <row r="83" spans="1:13" ht="26.25">
      <c r="A83" s="77">
        <v>66020</v>
      </c>
      <c r="B83" s="77">
        <v>999000</v>
      </c>
      <c r="C83" s="91" t="s">
        <v>412</v>
      </c>
      <c r="D83" s="91"/>
      <c r="E83" s="92"/>
      <c r="F83" s="92"/>
      <c r="G83" s="92"/>
      <c r="H83" s="92"/>
      <c r="I83" s="92"/>
      <c r="J83" s="92"/>
      <c r="K83" s="92"/>
      <c r="L83" s="92"/>
      <c r="M83" s="93">
        <f t="shared" si="4"/>
        <v>0</v>
      </c>
    </row>
    <row r="84" spans="1:13" ht="26.25">
      <c r="A84" s="77">
        <v>107060</v>
      </c>
      <c r="B84" s="77">
        <v>999000</v>
      </c>
      <c r="C84" s="92" t="s">
        <v>433</v>
      </c>
      <c r="D84" s="92"/>
      <c r="E84" s="92"/>
      <c r="F84" s="92"/>
      <c r="G84" s="92"/>
      <c r="H84" s="91"/>
      <c r="I84" s="92"/>
      <c r="J84" s="92"/>
      <c r="K84" s="92"/>
      <c r="L84" s="92"/>
      <c r="M84" s="93">
        <f t="shared" si="4"/>
        <v>0</v>
      </c>
    </row>
    <row r="85" spans="1:13" ht="26.25">
      <c r="A85" s="77">
        <v>107060</v>
      </c>
      <c r="B85" s="77">
        <v>999000</v>
      </c>
      <c r="C85" s="92" t="s">
        <v>48</v>
      </c>
      <c r="D85" s="92"/>
      <c r="E85" s="92"/>
      <c r="F85" s="92"/>
      <c r="G85" s="92"/>
      <c r="H85" s="91"/>
      <c r="I85" s="92"/>
      <c r="J85" s="92"/>
      <c r="K85" s="92"/>
      <c r="L85" s="92"/>
      <c r="M85" s="93">
        <f t="shared" si="4"/>
        <v>0</v>
      </c>
    </row>
    <row r="86" spans="1:13" ht="26.25">
      <c r="A86" s="77">
        <v>107060</v>
      </c>
      <c r="B86" s="77">
        <v>999000</v>
      </c>
      <c r="C86" s="92" t="s">
        <v>227</v>
      </c>
      <c r="D86" s="92"/>
      <c r="E86" s="92"/>
      <c r="F86" s="92"/>
      <c r="G86" s="92"/>
      <c r="H86" s="91"/>
      <c r="I86" s="92"/>
      <c r="J86" s="92"/>
      <c r="K86" s="92"/>
      <c r="L86" s="92"/>
      <c r="M86" s="93">
        <f t="shared" si="4"/>
        <v>0</v>
      </c>
    </row>
    <row r="87" spans="1:13" ht="26.25">
      <c r="A87" s="77">
        <v>18030</v>
      </c>
      <c r="B87" s="77">
        <v>841907</v>
      </c>
      <c r="C87" s="92" t="s">
        <v>411</v>
      </c>
      <c r="D87" s="92"/>
      <c r="E87" s="92"/>
      <c r="F87" s="92"/>
      <c r="G87" s="92"/>
      <c r="H87" s="91"/>
      <c r="I87" s="92"/>
      <c r="J87" s="92"/>
      <c r="K87" s="92"/>
      <c r="L87" s="92"/>
      <c r="M87" s="93">
        <f t="shared" si="4"/>
        <v>0</v>
      </c>
    </row>
    <row r="88" spans="1:13" ht="26.25">
      <c r="A88" s="77">
        <v>107060</v>
      </c>
      <c r="B88" s="77">
        <v>999000</v>
      </c>
      <c r="C88" s="92" t="s">
        <v>229</v>
      </c>
      <c r="D88" s="92"/>
      <c r="E88" s="92"/>
      <c r="F88" s="92"/>
      <c r="G88" s="92"/>
      <c r="H88" s="91"/>
      <c r="I88" s="92"/>
      <c r="J88" s="92"/>
      <c r="K88" s="92"/>
      <c r="L88" s="92"/>
      <c r="M88" s="93">
        <f t="shared" si="4"/>
        <v>0</v>
      </c>
    </row>
    <row r="89" spans="1:13" ht="26.25">
      <c r="A89" s="77">
        <v>96010</v>
      </c>
      <c r="B89" s="77">
        <v>562912</v>
      </c>
      <c r="C89" s="92" t="s">
        <v>391</v>
      </c>
      <c r="D89" s="92"/>
      <c r="E89" s="92"/>
      <c r="F89" s="92"/>
      <c r="G89" s="92"/>
      <c r="H89" s="91"/>
      <c r="I89" s="92"/>
      <c r="J89" s="92"/>
      <c r="K89" s="92"/>
      <c r="L89" s="92"/>
      <c r="M89" s="93">
        <f t="shared" si="4"/>
        <v>0</v>
      </c>
    </row>
    <row r="90" spans="1:13" ht="26.25">
      <c r="A90" s="77">
        <v>96020</v>
      </c>
      <c r="B90" s="77">
        <v>562913</v>
      </c>
      <c r="C90" s="92" t="s">
        <v>392</v>
      </c>
      <c r="D90" s="92"/>
      <c r="E90" s="92"/>
      <c r="F90" s="92"/>
      <c r="G90" s="92"/>
      <c r="H90" s="91"/>
      <c r="I90" s="92"/>
      <c r="J90" s="92"/>
      <c r="K90" s="92"/>
      <c r="L90" s="92"/>
      <c r="M90" s="93">
        <f t="shared" si="4"/>
        <v>0</v>
      </c>
    </row>
    <row r="91" spans="1:13" ht="26.25">
      <c r="A91" s="77">
        <v>107054</v>
      </c>
      <c r="B91" s="77">
        <v>889924</v>
      </c>
      <c r="C91" s="92" t="s">
        <v>230</v>
      </c>
      <c r="D91" s="92"/>
      <c r="E91" s="92"/>
      <c r="F91" s="92"/>
      <c r="G91" s="92"/>
      <c r="H91" s="91"/>
      <c r="I91" s="92"/>
      <c r="J91" s="92"/>
      <c r="K91" s="92"/>
      <c r="L91" s="92"/>
      <c r="M91" s="93">
        <f t="shared" si="4"/>
        <v>0</v>
      </c>
    </row>
    <row r="92" spans="1:13" ht="26.25">
      <c r="A92" s="77">
        <v>43610</v>
      </c>
      <c r="B92" s="77">
        <v>999000</v>
      </c>
      <c r="C92" s="92" t="s">
        <v>459</v>
      </c>
      <c r="D92" s="92"/>
      <c r="E92" s="92"/>
      <c r="F92" s="92"/>
      <c r="G92" s="92"/>
      <c r="H92" s="91"/>
      <c r="I92" s="92"/>
      <c r="J92" s="92"/>
      <c r="K92" s="92"/>
      <c r="L92" s="92"/>
      <c r="M92" s="93">
        <f t="shared" si="4"/>
        <v>0</v>
      </c>
    </row>
    <row r="93" spans="1:13" ht="26.25">
      <c r="A93" s="77">
        <v>41140</v>
      </c>
      <c r="B93" s="77">
        <v>999000</v>
      </c>
      <c r="C93" s="92" t="s">
        <v>460</v>
      </c>
      <c r="D93" s="92"/>
      <c r="E93" s="92"/>
      <c r="F93" s="92"/>
      <c r="G93" s="92"/>
      <c r="H93" s="91"/>
      <c r="I93" s="92"/>
      <c r="J93" s="92"/>
      <c r="K93" s="92"/>
      <c r="L93" s="92"/>
      <c r="M93" s="93">
        <f t="shared" si="4"/>
        <v>0</v>
      </c>
    </row>
    <row r="94" spans="1:13" ht="25.5">
      <c r="A94" s="66" t="s">
        <v>162</v>
      </c>
      <c r="B94" s="66"/>
      <c r="C94" s="94"/>
      <c r="D94" s="93">
        <f>SUM(D72:D93)</f>
        <v>0</v>
      </c>
      <c r="E94" s="93">
        <f aca="true" t="shared" si="5" ref="E94:L94">SUM(E72:E93)</f>
        <v>0</v>
      </c>
      <c r="F94" s="93">
        <f t="shared" si="5"/>
        <v>0</v>
      </c>
      <c r="G94" s="93">
        <f t="shared" si="5"/>
        <v>0</v>
      </c>
      <c r="H94" s="93">
        <f t="shared" si="5"/>
        <v>0</v>
      </c>
      <c r="I94" s="93">
        <f t="shared" si="5"/>
        <v>0</v>
      </c>
      <c r="J94" s="93">
        <f t="shared" si="5"/>
        <v>0</v>
      </c>
      <c r="K94" s="93">
        <f t="shared" si="5"/>
        <v>0</v>
      </c>
      <c r="L94" s="93">
        <f t="shared" si="5"/>
        <v>0</v>
      </c>
      <c r="M94" s="93">
        <f>SUM(M72:M93)</f>
        <v>0</v>
      </c>
    </row>
  </sheetData>
  <sheetProtection/>
  <mergeCells count="12">
    <mergeCell ref="A69:M69"/>
    <mergeCell ref="A70:A71"/>
    <mergeCell ref="A67:M67"/>
    <mergeCell ref="A68:M68"/>
    <mergeCell ref="A34:M34"/>
    <mergeCell ref="A35:A36"/>
    <mergeCell ref="A1:M1"/>
    <mergeCell ref="A2:M2"/>
    <mergeCell ref="A3:M3"/>
    <mergeCell ref="A4:A5"/>
    <mergeCell ref="A32:M32"/>
    <mergeCell ref="A33:M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2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A124"/>
  <sheetViews>
    <sheetView view="pageBreakPreview" zoomScale="25" zoomScaleNormal="10" zoomScaleSheetLayoutView="25" zoomScalePageLayoutView="0" workbookViewId="0" topLeftCell="I1">
      <selection activeCell="A1" sqref="A1:W2"/>
    </sheetView>
  </sheetViews>
  <sheetFormatPr defaultColWidth="35.375" defaultRowHeight="12.75"/>
  <cols>
    <col min="1" max="2" width="35.375" style="278" customWidth="1"/>
    <col min="3" max="3" width="79.875" style="316" customWidth="1"/>
    <col min="4" max="7" width="35.375" style="326" customWidth="1"/>
    <col min="8" max="9" width="35.375" style="316" customWidth="1"/>
    <col min="10" max="10" width="36.75390625" style="316" customWidth="1"/>
    <col min="11" max="11" width="40.625" style="316" customWidth="1"/>
    <col min="12" max="12" width="30.125" style="316" bestFit="1" customWidth="1"/>
    <col min="13" max="13" width="55.00390625" style="316" customWidth="1"/>
    <col min="14" max="14" width="2.00390625" style="316" customWidth="1"/>
    <col min="15" max="16" width="35.375" style="278" customWidth="1"/>
    <col min="17" max="20" width="35.375" style="316" customWidth="1"/>
    <col min="21" max="21" width="126.75390625" style="344" bestFit="1" customWidth="1"/>
    <col min="22" max="22" width="126.75390625" style="344" customWidth="1"/>
    <col min="23" max="23" width="125.125" style="278" bestFit="1" customWidth="1"/>
    <col min="24" max="24" width="44.125" style="278" customWidth="1"/>
    <col min="25" max="25" width="55.75390625" style="278" customWidth="1"/>
    <col min="26" max="16384" width="35.375" style="278" customWidth="1"/>
  </cols>
  <sheetData>
    <row r="1" spans="1:25" ht="15" customHeight="1">
      <c r="A1" s="395" t="s">
        <v>465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276"/>
      <c r="Y1" s="277"/>
    </row>
    <row r="2" spans="1:25" ht="39.75" customHeight="1">
      <c r="A2" s="397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279"/>
      <c r="Y2" s="280"/>
    </row>
    <row r="3" spans="1:25" ht="90">
      <c r="A3" s="399" t="s">
        <v>516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1"/>
    </row>
    <row r="4" spans="1:25" ht="90" customHeight="1">
      <c r="A4" s="402" t="s">
        <v>456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4"/>
    </row>
    <row r="5" spans="1:25" ht="45">
      <c r="A5" s="405" t="s">
        <v>92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7"/>
    </row>
    <row r="6" spans="1:25" ht="99.75" customHeight="1">
      <c r="A6" s="283"/>
      <c r="B6" s="284"/>
      <c r="C6" s="285"/>
      <c r="D6" s="520">
        <v>2014</v>
      </c>
      <c r="E6" s="521"/>
      <c r="F6" s="520">
        <v>2015</v>
      </c>
      <c r="G6" s="521"/>
      <c r="H6" s="520">
        <v>2016</v>
      </c>
      <c r="I6" s="521"/>
      <c r="J6" s="520">
        <v>2016</v>
      </c>
      <c r="K6" s="521"/>
      <c r="L6" s="414" t="s">
        <v>511</v>
      </c>
      <c r="M6" s="415"/>
      <c r="N6" s="286"/>
      <c r="O6" s="283"/>
      <c r="P6" s="284"/>
      <c r="Q6" s="284"/>
      <c r="R6" s="284"/>
      <c r="S6" s="284"/>
      <c r="T6" s="285"/>
      <c r="U6" s="522" t="s">
        <v>531</v>
      </c>
      <c r="V6" s="522" t="s">
        <v>513</v>
      </c>
      <c r="W6" s="522" t="s">
        <v>514</v>
      </c>
      <c r="X6" s="393" t="s">
        <v>515</v>
      </c>
      <c r="Y6" s="462" t="s">
        <v>511</v>
      </c>
    </row>
    <row r="7" spans="1:25" ht="85.5" customHeight="1">
      <c r="A7" s="287"/>
      <c r="B7" s="288"/>
      <c r="C7" s="289"/>
      <c r="D7" s="512" t="s">
        <v>144</v>
      </c>
      <c r="E7" s="513"/>
      <c r="F7" s="516" t="s">
        <v>158</v>
      </c>
      <c r="G7" s="517"/>
      <c r="H7" s="516" t="s">
        <v>141</v>
      </c>
      <c r="I7" s="517"/>
      <c r="J7" s="518" t="s">
        <v>142</v>
      </c>
      <c r="K7" s="519"/>
      <c r="L7" s="512" t="s">
        <v>144</v>
      </c>
      <c r="M7" s="513"/>
      <c r="N7" s="290"/>
      <c r="O7" s="287"/>
      <c r="P7" s="288"/>
      <c r="Q7" s="288"/>
      <c r="R7" s="288"/>
      <c r="S7" s="288"/>
      <c r="T7" s="289"/>
      <c r="U7" s="409"/>
      <c r="V7" s="409"/>
      <c r="W7" s="409"/>
      <c r="X7" s="394"/>
      <c r="Y7" s="463"/>
    </row>
    <row r="8" spans="1:25" ht="85.5" customHeight="1">
      <c r="A8" s="523" t="s">
        <v>152</v>
      </c>
      <c r="B8" s="526" t="s">
        <v>207</v>
      </c>
      <c r="C8" s="527"/>
      <c r="D8" s="292" t="s">
        <v>238</v>
      </c>
      <c r="E8" s="292" t="s">
        <v>208</v>
      </c>
      <c r="F8" s="293" t="s">
        <v>210</v>
      </c>
      <c r="G8" s="293" t="s">
        <v>211</v>
      </c>
      <c r="H8" s="293" t="s">
        <v>212</v>
      </c>
      <c r="I8" s="293" t="s">
        <v>213</v>
      </c>
      <c r="J8" s="328"/>
      <c r="K8" s="328"/>
      <c r="L8" s="292"/>
      <c r="M8" s="292"/>
      <c r="N8" s="294"/>
      <c r="O8" s="536" t="s">
        <v>239</v>
      </c>
      <c r="P8" s="526" t="s">
        <v>214</v>
      </c>
      <c r="Q8" s="538"/>
      <c r="R8" s="538"/>
      <c r="S8" s="538"/>
      <c r="T8" s="527"/>
      <c r="U8" s="291" t="s">
        <v>215</v>
      </c>
      <c r="V8" s="286" t="s">
        <v>216</v>
      </c>
      <c r="W8" s="286" t="s">
        <v>289</v>
      </c>
      <c r="X8" s="387"/>
      <c r="Y8" s="387"/>
    </row>
    <row r="9" spans="1:25" s="296" customFormat="1" ht="174" customHeight="1">
      <c r="A9" s="524"/>
      <c r="B9" s="530" t="s">
        <v>241</v>
      </c>
      <c r="C9" s="532"/>
      <c r="D9" s="539" t="s">
        <v>122</v>
      </c>
      <c r="E9" s="539" t="s">
        <v>123</v>
      </c>
      <c r="F9" s="528" t="s">
        <v>122</v>
      </c>
      <c r="G9" s="528" t="s">
        <v>123</v>
      </c>
      <c r="H9" s="528" t="s">
        <v>122</v>
      </c>
      <c r="I9" s="528" t="s">
        <v>123</v>
      </c>
      <c r="J9" s="528" t="s">
        <v>122</v>
      </c>
      <c r="K9" s="528" t="s">
        <v>123</v>
      </c>
      <c r="L9" s="528" t="s">
        <v>122</v>
      </c>
      <c r="M9" s="528" t="s">
        <v>123</v>
      </c>
      <c r="N9" s="295"/>
      <c r="O9" s="537"/>
      <c r="P9" s="530" t="s">
        <v>247</v>
      </c>
      <c r="Q9" s="531"/>
      <c r="R9" s="531"/>
      <c r="S9" s="531"/>
      <c r="T9" s="532"/>
      <c r="U9" s="393" t="s">
        <v>143</v>
      </c>
      <c r="V9" s="393" t="s">
        <v>158</v>
      </c>
      <c r="W9" s="393" t="s">
        <v>90</v>
      </c>
      <c r="X9" s="393" t="s">
        <v>142</v>
      </c>
      <c r="Y9" s="464" t="s">
        <v>511</v>
      </c>
    </row>
    <row r="10" spans="1:25" s="296" customFormat="1" ht="25.5" customHeight="1">
      <c r="A10" s="525"/>
      <c r="B10" s="533"/>
      <c r="C10" s="535"/>
      <c r="D10" s="540"/>
      <c r="E10" s="540"/>
      <c r="F10" s="529"/>
      <c r="G10" s="529"/>
      <c r="H10" s="529"/>
      <c r="I10" s="529"/>
      <c r="J10" s="529"/>
      <c r="K10" s="529"/>
      <c r="L10" s="529"/>
      <c r="M10" s="529"/>
      <c r="N10" s="295"/>
      <c r="O10" s="424"/>
      <c r="P10" s="533"/>
      <c r="Q10" s="534"/>
      <c r="R10" s="534"/>
      <c r="S10" s="534"/>
      <c r="T10" s="535"/>
      <c r="U10" s="394"/>
      <c r="V10" s="394"/>
      <c r="W10" s="394"/>
      <c r="X10" s="394"/>
      <c r="Y10" s="465"/>
    </row>
    <row r="11" spans="1:25" s="299" customFormat="1" ht="113.25" customHeight="1">
      <c r="A11" s="297" t="s">
        <v>52</v>
      </c>
      <c r="B11" s="422" t="s">
        <v>294</v>
      </c>
      <c r="C11" s="423"/>
      <c r="D11" s="298">
        <v>97</v>
      </c>
      <c r="E11" s="298"/>
      <c r="F11" s="10">
        <v>0</v>
      </c>
      <c r="G11" s="10">
        <v>0</v>
      </c>
      <c r="H11" s="298"/>
      <c r="I11" s="298"/>
      <c r="J11" s="10"/>
      <c r="K11" s="10"/>
      <c r="L11" s="10">
        <v>0</v>
      </c>
      <c r="M11" s="10">
        <v>0</v>
      </c>
      <c r="N11" s="10"/>
      <c r="O11" s="297" t="s">
        <v>52</v>
      </c>
      <c r="P11" s="541" t="s">
        <v>126</v>
      </c>
      <c r="Q11" s="542"/>
      <c r="R11" s="542"/>
      <c r="S11" s="542"/>
      <c r="T11" s="543"/>
      <c r="U11" s="298">
        <v>28203</v>
      </c>
      <c r="V11" s="298">
        <v>30488</v>
      </c>
      <c r="W11" s="298">
        <v>23336</v>
      </c>
      <c r="X11" s="298">
        <v>27585</v>
      </c>
      <c r="Y11" s="298"/>
    </row>
    <row r="12" spans="1:25" s="299" customFormat="1" ht="109.5" customHeight="1">
      <c r="A12" s="297" t="s">
        <v>71</v>
      </c>
      <c r="B12" s="269" t="s">
        <v>295</v>
      </c>
      <c r="C12" s="270" t="s">
        <v>295</v>
      </c>
      <c r="D12" s="298">
        <v>65</v>
      </c>
      <c r="E12" s="298"/>
      <c r="F12" s="300">
        <v>325</v>
      </c>
      <c r="G12" s="300">
        <v>0</v>
      </c>
      <c r="H12" s="298">
        <v>3</v>
      </c>
      <c r="I12" s="298"/>
      <c r="J12" s="300">
        <v>1105</v>
      </c>
      <c r="K12" s="300"/>
      <c r="L12" s="300">
        <v>0</v>
      </c>
      <c r="M12" s="300">
        <v>0</v>
      </c>
      <c r="N12" s="300"/>
      <c r="O12" s="297" t="s">
        <v>71</v>
      </c>
      <c r="P12" s="428" t="s">
        <v>293</v>
      </c>
      <c r="Q12" s="429"/>
      <c r="R12" s="429"/>
      <c r="S12" s="429"/>
      <c r="T12" s="430"/>
      <c r="U12" s="298">
        <v>7115</v>
      </c>
      <c r="V12" s="11">
        <v>8043</v>
      </c>
      <c r="W12" s="298">
        <v>6864</v>
      </c>
      <c r="X12" s="11">
        <v>6960</v>
      </c>
      <c r="Y12" s="11"/>
    </row>
    <row r="13" spans="1:26" s="299" customFormat="1" ht="97.5" customHeight="1">
      <c r="A13" s="297" t="s">
        <v>91</v>
      </c>
      <c r="B13" s="269" t="s">
        <v>127</v>
      </c>
      <c r="C13" s="270" t="s">
        <v>127</v>
      </c>
      <c r="D13" s="298"/>
      <c r="E13" s="298"/>
      <c r="F13" s="300">
        <v>0</v>
      </c>
      <c r="G13" s="300">
        <v>0</v>
      </c>
      <c r="H13" s="298"/>
      <c r="I13" s="298"/>
      <c r="J13" s="300"/>
      <c r="K13" s="300"/>
      <c r="L13" s="300">
        <f>'[1]3_A. PH bevétel'!J37</f>
        <v>0</v>
      </c>
      <c r="M13" s="300">
        <v>0</v>
      </c>
      <c r="N13" s="300"/>
      <c r="O13" s="297" t="s">
        <v>91</v>
      </c>
      <c r="P13" s="541" t="s">
        <v>128</v>
      </c>
      <c r="Q13" s="542"/>
      <c r="R13" s="542"/>
      <c r="S13" s="542"/>
      <c r="T13" s="543"/>
      <c r="U13" s="298">
        <v>10686</v>
      </c>
      <c r="V13" s="11">
        <v>9895</v>
      </c>
      <c r="W13" s="298">
        <v>9695</v>
      </c>
      <c r="X13" s="11">
        <v>10320</v>
      </c>
      <c r="Y13" s="11"/>
      <c r="Z13" s="301"/>
    </row>
    <row r="14" spans="1:25" s="299" customFormat="1" ht="111.75" customHeight="1">
      <c r="A14" s="297" t="s">
        <v>80</v>
      </c>
      <c r="B14" s="269" t="s">
        <v>297</v>
      </c>
      <c r="C14" s="270" t="s">
        <v>297</v>
      </c>
      <c r="D14" s="298"/>
      <c r="E14" s="298"/>
      <c r="F14" s="10">
        <v>0</v>
      </c>
      <c r="G14" s="10">
        <v>0</v>
      </c>
      <c r="H14" s="298"/>
      <c r="I14" s="298"/>
      <c r="J14" s="10"/>
      <c r="K14" s="10"/>
      <c r="L14" s="10">
        <v>0</v>
      </c>
      <c r="M14" s="10">
        <v>0</v>
      </c>
      <c r="N14" s="10"/>
      <c r="O14" s="297" t="s">
        <v>80</v>
      </c>
      <c r="P14" s="541" t="s">
        <v>292</v>
      </c>
      <c r="Q14" s="542"/>
      <c r="R14" s="542"/>
      <c r="S14" s="542"/>
      <c r="T14" s="543"/>
      <c r="U14" s="298">
        <v>22453</v>
      </c>
      <c r="V14" s="11">
        <v>11365</v>
      </c>
      <c r="W14" s="298"/>
      <c r="X14" s="11">
        <v>0</v>
      </c>
      <c r="Y14" s="11"/>
    </row>
    <row r="15" spans="1:25" s="299" customFormat="1" ht="99.75" customHeight="1">
      <c r="A15" s="297" t="s">
        <v>83</v>
      </c>
      <c r="B15" s="269" t="s">
        <v>299</v>
      </c>
      <c r="C15" s="270" t="s">
        <v>299</v>
      </c>
      <c r="D15" s="298">
        <v>66407</v>
      </c>
      <c r="E15" s="298"/>
      <c r="F15" s="10">
        <v>59763</v>
      </c>
      <c r="G15" s="10">
        <v>0</v>
      </c>
      <c r="H15" s="298">
        <v>39653</v>
      </c>
      <c r="I15" s="298"/>
      <c r="J15" s="10">
        <v>43631</v>
      </c>
      <c r="K15" s="10"/>
      <c r="L15" s="10">
        <v>0</v>
      </c>
      <c r="M15" s="10">
        <f>'[1]3_A. PH bevétel'!K51</f>
        <v>0</v>
      </c>
      <c r="N15" s="10"/>
      <c r="O15" s="297" t="s">
        <v>83</v>
      </c>
      <c r="P15" s="541" t="s">
        <v>146</v>
      </c>
      <c r="Q15" s="542"/>
      <c r="R15" s="542"/>
      <c r="S15" s="542"/>
      <c r="T15" s="543"/>
      <c r="U15" s="298"/>
      <c r="V15" s="11"/>
      <c r="W15" s="298"/>
      <c r="X15" s="11"/>
      <c r="Y15" s="11"/>
    </row>
    <row r="16" spans="1:25" s="299" customFormat="1" ht="94.5" customHeight="1">
      <c r="A16" s="297" t="s">
        <v>85</v>
      </c>
      <c r="B16" s="269" t="s">
        <v>301</v>
      </c>
      <c r="C16" s="270" t="s">
        <v>301</v>
      </c>
      <c r="D16" s="298">
        <v>1525</v>
      </c>
      <c r="E16" s="298"/>
      <c r="F16" s="300">
        <v>0</v>
      </c>
      <c r="G16" s="300">
        <v>0</v>
      </c>
      <c r="H16" s="298"/>
      <c r="I16" s="298"/>
      <c r="J16" s="300"/>
      <c r="K16" s="300"/>
      <c r="L16" s="300">
        <v>0</v>
      </c>
      <c r="M16" s="300">
        <v>0</v>
      </c>
      <c r="N16" s="300"/>
      <c r="O16" s="297" t="s">
        <v>82</v>
      </c>
      <c r="P16" s="541" t="s">
        <v>147</v>
      </c>
      <c r="Q16" s="542"/>
      <c r="R16" s="542"/>
      <c r="S16" s="542"/>
      <c r="T16" s="543"/>
      <c r="U16" s="298"/>
      <c r="V16" s="12"/>
      <c r="W16" s="298"/>
      <c r="X16" s="12"/>
      <c r="Y16" s="12"/>
    </row>
    <row r="17" spans="1:25" s="299" customFormat="1" ht="93" customHeight="1">
      <c r="A17" s="297" t="s">
        <v>84</v>
      </c>
      <c r="B17" s="269" t="s">
        <v>300</v>
      </c>
      <c r="C17" s="270" t="s">
        <v>300</v>
      </c>
      <c r="D17" s="298" t="s">
        <v>505</v>
      </c>
      <c r="E17" s="298"/>
      <c r="F17" s="300">
        <v>0</v>
      </c>
      <c r="G17" s="300">
        <v>0</v>
      </c>
      <c r="H17" s="298"/>
      <c r="I17" s="298"/>
      <c r="J17" s="300"/>
      <c r="K17" s="300"/>
      <c r="L17" s="300">
        <f>'[1]3_A. PH bevétel'!J60</f>
        <v>0</v>
      </c>
      <c r="M17" s="300">
        <f>'[1]3_A. PH bevétel'!K60</f>
        <v>0</v>
      </c>
      <c r="N17" s="300"/>
      <c r="O17" s="297" t="s">
        <v>84</v>
      </c>
      <c r="P17" s="541" t="s">
        <v>129</v>
      </c>
      <c r="Q17" s="542"/>
      <c r="R17" s="542"/>
      <c r="S17" s="542"/>
      <c r="T17" s="543"/>
      <c r="U17" s="298"/>
      <c r="V17" s="12">
        <v>130</v>
      </c>
      <c r="W17" s="298"/>
      <c r="X17" s="12">
        <v>110</v>
      </c>
      <c r="Y17" s="12"/>
    </row>
    <row r="18" spans="1:27" s="299" customFormat="1" ht="96" customHeight="1">
      <c r="A18" s="297" t="s">
        <v>130</v>
      </c>
      <c r="B18" s="269" t="s">
        <v>335</v>
      </c>
      <c r="C18" s="270" t="s">
        <v>335</v>
      </c>
      <c r="D18" s="298"/>
      <c r="E18" s="298"/>
      <c r="F18" s="300">
        <v>0</v>
      </c>
      <c r="G18" s="300">
        <v>0</v>
      </c>
      <c r="H18" s="298"/>
      <c r="I18" s="298"/>
      <c r="J18" s="300"/>
      <c r="K18" s="300"/>
      <c r="L18" s="300">
        <v>0</v>
      </c>
      <c r="M18" s="300">
        <f>'[1]3_A. PH bevétel'!K63</f>
        <v>0</v>
      </c>
      <c r="N18" s="300"/>
      <c r="O18" s="297" t="s">
        <v>86</v>
      </c>
      <c r="P18" s="541" t="s">
        <v>131</v>
      </c>
      <c r="Q18" s="542"/>
      <c r="R18" s="542"/>
      <c r="S18" s="542"/>
      <c r="T18" s="543"/>
      <c r="U18" s="298"/>
      <c r="V18" s="298"/>
      <c r="W18" s="298"/>
      <c r="X18" s="298"/>
      <c r="Y18" s="298"/>
      <c r="Z18" s="302"/>
      <c r="AA18" s="303"/>
    </row>
    <row r="19" spans="1:25" s="299" customFormat="1" ht="60.75" customHeight="1">
      <c r="A19" s="297" t="s">
        <v>302</v>
      </c>
      <c r="B19" s="422" t="s">
        <v>303</v>
      </c>
      <c r="C19" s="423"/>
      <c r="D19" s="304">
        <v>436</v>
      </c>
      <c r="E19" s="304"/>
      <c r="F19" s="300">
        <v>73</v>
      </c>
      <c r="G19" s="300"/>
      <c r="H19" s="306">
        <v>239</v>
      </c>
      <c r="I19" s="306"/>
      <c r="J19" s="300">
        <v>239</v>
      </c>
      <c r="K19" s="300"/>
      <c r="L19" s="544"/>
      <c r="M19" s="544"/>
      <c r="N19" s="305"/>
      <c r="O19" s="546" t="s">
        <v>132</v>
      </c>
      <c r="P19" s="439"/>
      <c r="Q19" s="439"/>
      <c r="R19" s="439"/>
      <c r="S19" s="439"/>
      <c r="T19" s="440"/>
      <c r="U19" s="298"/>
      <c r="V19" s="311"/>
      <c r="W19" s="298"/>
      <c r="X19" s="311"/>
      <c r="Y19" s="311"/>
    </row>
    <row r="20" spans="1:25" s="299" customFormat="1" ht="61.5">
      <c r="A20" s="297" t="s">
        <v>304</v>
      </c>
      <c r="B20" s="422" t="s">
        <v>305</v>
      </c>
      <c r="C20" s="423"/>
      <c r="D20" s="304"/>
      <c r="E20" s="304"/>
      <c r="F20" s="300"/>
      <c r="G20" s="300"/>
      <c r="H20" s="306"/>
      <c r="I20" s="306"/>
      <c r="J20" s="300"/>
      <c r="K20" s="300"/>
      <c r="L20" s="545"/>
      <c r="M20" s="545"/>
      <c r="N20" s="305"/>
      <c r="O20" s="546" t="s">
        <v>133</v>
      </c>
      <c r="P20" s="439"/>
      <c r="Q20" s="439"/>
      <c r="R20" s="439"/>
      <c r="S20" s="439"/>
      <c r="T20" s="440"/>
      <c r="U20" s="298"/>
      <c r="V20" s="311"/>
      <c r="W20" s="298"/>
      <c r="X20" s="311"/>
      <c r="Y20" s="311"/>
    </row>
    <row r="21" spans="1:25" s="299" customFormat="1" ht="61.5">
      <c r="A21" s="297"/>
      <c r="B21" s="307"/>
      <c r="C21" s="307"/>
      <c r="D21" s="304"/>
      <c r="E21" s="304"/>
      <c r="F21" s="305"/>
      <c r="G21" s="305"/>
      <c r="H21" s="306"/>
      <c r="I21" s="306"/>
      <c r="J21" s="305"/>
      <c r="K21" s="305"/>
      <c r="L21" s="305"/>
      <c r="M21" s="305"/>
      <c r="N21" s="308"/>
      <c r="O21" s="438" t="s">
        <v>291</v>
      </c>
      <c r="P21" s="441"/>
      <c r="Q21" s="441"/>
      <c r="R21" s="441"/>
      <c r="S21" s="441"/>
      <c r="T21" s="442"/>
      <c r="U21" s="298"/>
      <c r="V21" s="311"/>
      <c r="W21" s="298"/>
      <c r="X21" s="311"/>
      <c r="Y21" s="311"/>
    </row>
    <row r="22" spans="1:25" s="299" customFormat="1" ht="61.5">
      <c r="A22" s="297"/>
      <c r="B22" s="307"/>
      <c r="C22" s="307"/>
      <c r="D22" s="304"/>
      <c r="E22" s="304"/>
      <c r="F22" s="305"/>
      <c r="G22" s="305"/>
      <c r="H22" s="306"/>
      <c r="I22" s="306"/>
      <c r="J22" s="305"/>
      <c r="K22" s="305"/>
      <c r="L22" s="305"/>
      <c r="M22" s="305"/>
      <c r="N22" s="308"/>
      <c r="O22" s="438" t="s">
        <v>151</v>
      </c>
      <c r="P22" s="441"/>
      <c r="Q22" s="441"/>
      <c r="R22" s="441"/>
      <c r="S22" s="441"/>
      <c r="T22" s="442"/>
      <c r="U22" s="298"/>
      <c r="V22" s="311"/>
      <c r="W22" s="298"/>
      <c r="X22" s="311"/>
      <c r="Y22" s="311"/>
    </row>
    <row r="23" spans="1:25" s="299" customFormat="1" ht="61.5">
      <c r="A23" s="297"/>
      <c r="B23" s="307"/>
      <c r="C23" s="307"/>
      <c r="D23" s="304"/>
      <c r="E23" s="304"/>
      <c r="F23" s="305"/>
      <c r="G23" s="305"/>
      <c r="H23" s="306"/>
      <c r="I23" s="306"/>
      <c r="J23" s="305"/>
      <c r="K23" s="305"/>
      <c r="L23" s="305"/>
      <c r="M23" s="305"/>
      <c r="N23" s="308"/>
      <c r="O23" s="438" t="s">
        <v>290</v>
      </c>
      <c r="P23" s="441"/>
      <c r="Q23" s="441"/>
      <c r="R23" s="441"/>
      <c r="S23" s="441"/>
      <c r="T23" s="442"/>
      <c r="U23" s="298"/>
      <c r="V23" s="311"/>
      <c r="W23" s="298"/>
      <c r="X23" s="311"/>
      <c r="Y23" s="311"/>
    </row>
    <row r="24" spans="1:25" s="299" customFormat="1" ht="61.5">
      <c r="A24" s="297"/>
      <c r="B24" s="309"/>
      <c r="C24" s="309"/>
      <c r="D24" s="304"/>
      <c r="E24" s="304"/>
      <c r="F24" s="305"/>
      <c r="G24" s="305"/>
      <c r="H24" s="306"/>
      <c r="I24" s="306"/>
      <c r="J24" s="305"/>
      <c r="K24" s="305"/>
      <c r="L24" s="305"/>
      <c r="M24" s="305"/>
      <c r="N24" s="305"/>
      <c r="O24" s="438" t="s">
        <v>234</v>
      </c>
      <c r="P24" s="441"/>
      <c r="Q24" s="441"/>
      <c r="R24" s="441"/>
      <c r="S24" s="441"/>
      <c r="T24" s="442"/>
      <c r="U24" s="311"/>
      <c r="V24" s="311"/>
      <c r="W24" s="310"/>
      <c r="X24" s="338"/>
      <c r="Y24" s="311"/>
    </row>
    <row r="25" spans="1:26" s="314" customFormat="1" ht="120.75" customHeight="1">
      <c r="A25" s="443" t="s">
        <v>148</v>
      </c>
      <c r="B25" s="444"/>
      <c r="C25" s="445"/>
      <c r="D25" s="312">
        <v>68530</v>
      </c>
      <c r="E25" s="312">
        <v>0</v>
      </c>
      <c r="F25" s="313">
        <f>SUM(F11:F19)</f>
        <v>60161</v>
      </c>
      <c r="G25" s="313">
        <f>SUM(G11:G18)</f>
        <v>0</v>
      </c>
      <c r="H25" s="312">
        <f>H15+H12+H19</f>
        <v>39895</v>
      </c>
      <c r="I25" s="312"/>
      <c r="J25" s="313">
        <f>SUM(J11:J19)</f>
        <v>44975</v>
      </c>
      <c r="K25" s="313">
        <f>SUM(K11:K18)</f>
        <v>0</v>
      </c>
      <c r="L25" s="313">
        <f>SUM(L11:L18)</f>
        <v>0</v>
      </c>
      <c r="M25" s="313">
        <f>SUM(M11:M18)</f>
        <v>0</v>
      </c>
      <c r="N25" s="313"/>
      <c r="O25" s="549" t="s">
        <v>135</v>
      </c>
      <c r="P25" s="550"/>
      <c r="Q25" s="550"/>
      <c r="R25" s="550"/>
      <c r="S25" s="550"/>
      <c r="T25" s="551"/>
      <c r="U25" s="447">
        <v>68457</v>
      </c>
      <c r="V25" s="447">
        <f>SUM(V11:V24)</f>
        <v>59921</v>
      </c>
      <c r="W25" s="447">
        <f>SUM(W11:W24)</f>
        <v>39895</v>
      </c>
      <c r="X25" s="447">
        <f>SUM(X11:X24)</f>
        <v>44975</v>
      </c>
      <c r="Y25" s="447">
        <f>SUM(Y11:Y14)</f>
        <v>0</v>
      </c>
      <c r="Z25" s="345"/>
    </row>
    <row r="26" spans="1:27" ht="137.25" customHeight="1">
      <c r="A26" s="443" t="s">
        <v>145</v>
      </c>
      <c r="B26" s="444"/>
      <c r="C26" s="445"/>
      <c r="D26" s="435">
        <v>68530</v>
      </c>
      <c r="E26" s="436"/>
      <c r="F26" s="547">
        <f>F25+G25</f>
        <v>60161</v>
      </c>
      <c r="G26" s="548"/>
      <c r="H26" s="435">
        <v>39895</v>
      </c>
      <c r="I26" s="436"/>
      <c r="J26" s="547">
        <f>J25+K25</f>
        <v>44975</v>
      </c>
      <c r="K26" s="548"/>
      <c r="L26" s="547">
        <f>L25+M25</f>
        <v>0</v>
      </c>
      <c r="M26" s="548"/>
      <c r="N26" s="315"/>
      <c r="O26" s="552"/>
      <c r="P26" s="553"/>
      <c r="Q26" s="553"/>
      <c r="R26" s="553"/>
      <c r="S26" s="553"/>
      <c r="T26" s="554"/>
      <c r="U26" s="448"/>
      <c r="V26" s="448"/>
      <c r="W26" s="448"/>
      <c r="X26" s="448"/>
      <c r="Y26" s="448"/>
      <c r="Z26" s="316"/>
      <c r="AA26" s="317"/>
    </row>
    <row r="27" spans="1:26" s="322" customFormat="1" ht="117.75" customHeight="1">
      <c r="A27" s="451" t="s">
        <v>149</v>
      </c>
      <c r="B27" s="452"/>
      <c r="C27" s="453"/>
      <c r="D27" s="318"/>
      <c r="E27" s="319"/>
      <c r="F27" s="514"/>
      <c r="G27" s="515"/>
      <c r="H27" s="319"/>
      <c r="I27" s="319"/>
      <c r="J27" s="514"/>
      <c r="K27" s="515"/>
      <c r="L27" s="514"/>
      <c r="M27" s="515"/>
      <c r="N27" s="320"/>
      <c r="O27" s="555" t="s">
        <v>136</v>
      </c>
      <c r="P27" s="556"/>
      <c r="Q27" s="556"/>
      <c r="R27" s="556"/>
      <c r="S27" s="556"/>
      <c r="T27" s="557"/>
      <c r="U27" s="319">
        <v>68457</v>
      </c>
      <c r="V27" s="319">
        <v>59661</v>
      </c>
      <c r="W27" s="319">
        <v>39895</v>
      </c>
      <c r="X27" s="319">
        <v>44865</v>
      </c>
      <c r="Y27" s="319"/>
      <c r="Z27" s="321"/>
    </row>
    <row r="28" spans="1:26" s="322" customFormat="1" ht="94.5" customHeight="1">
      <c r="A28" s="455" t="s">
        <v>138</v>
      </c>
      <c r="B28" s="456"/>
      <c r="C28" s="457"/>
      <c r="D28" s="558"/>
      <c r="E28" s="559"/>
      <c r="F28" s="514"/>
      <c r="G28" s="515"/>
      <c r="H28" s="558"/>
      <c r="I28" s="559"/>
      <c r="J28" s="514"/>
      <c r="K28" s="515"/>
      <c r="L28" s="514"/>
      <c r="M28" s="515"/>
      <c r="N28" s="320"/>
      <c r="O28" s="555" t="s">
        <v>137</v>
      </c>
      <c r="P28" s="556"/>
      <c r="Q28" s="556"/>
      <c r="R28" s="556"/>
      <c r="S28" s="556"/>
      <c r="T28" s="557"/>
      <c r="U28" s="319"/>
      <c r="V28" s="319">
        <v>130</v>
      </c>
      <c r="W28" s="319"/>
      <c r="X28" s="319">
        <v>110</v>
      </c>
      <c r="Y28" s="319"/>
      <c r="Z28" s="321"/>
    </row>
    <row r="29" spans="1:26" s="322" customFormat="1" ht="123" customHeight="1">
      <c r="A29" s="455"/>
      <c r="B29" s="456"/>
      <c r="C29" s="457"/>
      <c r="D29" s="558"/>
      <c r="E29" s="559"/>
      <c r="F29" s="514"/>
      <c r="G29" s="515"/>
      <c r="H29" s="558"/>
      <c r="I29" s="559"/>
      <c r="J29" s="514"/>
      <c r="K29" s="515"/>
      <c r="L29" s="514"/>
      <c r="M29" s="515"/>
      <c r="N29" s="320"/>
      <c r="O29" s="563"/>
      <c r="P29" s="564"/>
      <c r="Q29" s="564"/>
      <c r="R29" s="564"/>
      <c r="S29" s="564"/>
      <c r="T29" s="565"/>
      <c r="U29" s="323"/>
      <c r="V29" s="323"/>
      <c r="W29" s="323"/>
      <c r="X29" s="323"/>
      <c r="Y29" s="323"/>
      <c r="Z29" s="321"/>
    </row>
    <row r="30" spans="1:26" s="322" customFormat="1" ht="60.75">
      <c r="A30" s="560" t="s">
        <v>134</v>
      </c>
      <c r="B30" s="561"/>
      <c r="C30" s="562"/>
      <c r="D30" s="558"/>
      <c r="E30" s="559"/>
      <c r="F30" s="514"/>
      <c r="G30" s="515"/>
      <c r="H30" s="514"/>
      <c r="I30" s="515"/>
      <c r="J30" s="514"/>
      <c r="K30" s="515"/>
      <c r="L30" s="514"/>
      <c r="M30" s="515"/>
      <c r="N30" s="320"/>
      <c r="O30" s="563"/>
      <c r="P30" s="564"/>
      <c r="Q30" s="564"/>
      <c r="R30" s="564"/>
      <c r="S30" s="564"/>
      <c r="T30" s="565"/>
      <c r="U30" s="319"/>
      <c r="V30" s="319"/>
      <c r="W30" s="319"/>
      <c r="X30" s="342"/>
      <c r="Y30" s="340"/>
      <c r="Z30" s="321"/>
    </row>
    <row r="31" spans="1:26" s="322" customFormat="1" ht="60.75">
      <c r="A31" s="560" t="s">
        <v>139</v>
      </c>
      <c r="B31" s="561"/>
      <c r="C31" s="562"/>
      <c r="D31" s="558"/>
      <c r="E31" s="559"/>
      <c r="F31" s="514"/>
      <c r="G31" s="515"/>
      <c r="H31" s="514"/>
      <c r="I31" s="515"/>
      <c r="J31" s="514"/>
      <c r="K31" s="515"/>
      <c r="L31" s="514"/>
      <c r="M31" s="515"/>
      <c r="N31" s="320"/>
      <c r="O31" s="563"/>
      <c r="P31" s="564"/>
      <c r="Q31" s="564"/>
      <c r="R31" s="564"/>
      <c r="S31" s="564"/>
      <c r="T31" s="565"/>
      <c r="U31" s="324"/>
      <c r="V31" s="319"/>
      <c r="W31" s="319"/>
      <c r="X31" s="558"/>
      <c r="Y31" s="559"/>
      <c r="Z31" s="321"/>
    </row>
    <row r="32" spans="1:26" s="322" customFormat="1" ht="84.75" customHeight="1">
      <c r="A32" s="560" t="s">
        <v>140</v>
      </c>
      <c r="B32" s="561"/>
      <c r="C32" s="562"/>
      <c r="D32" s="558"/>
      <c r="E32" s="559"/>
      <c r="F32" s="514"/>
      <c r="G32" s="515"/>
      <c r="H32" s="514"/>
      <c r="I32" s="515"/>
      <c r="J32" s="514"/>
      <c r="K32" s="515"/>
      <c r="L32" s="514"/>
      <c r="M32" s="515"/>
      <c r="N32" s="320"/>
      <c r="O32" s="563"/>
      <c r="P32" s="564"/>
      <c r="Q32" s="564"/>
      <c r="R32" s="564"/>
      <c r="S32" s="564"/>
      <c r="T32" s="565"/>
      <c r="U32" s="319"/>
      <c r="V32" s="319"/>
      <c r="W32" s="319"/>
      <c r="X32" s="342"/>
      <c r="Y32" s="340"/>
      <c r="Z32" s="321"/>
    </row>
    <row r="33" spans="1:3" ht="33">
      <c r="A33" s="325"/>
      <c r="B33" s="325"/>
      <c r="C33" s="317"/>
    </row>
    <row r="34" spans="1:3" ht="33">
      <c r="A34" s="325"/>
      <c r="B34" s="325"/>
      <c r="C34" s="317"/>
    </row>
    <row r="35" spans="1:22" ht="61.5">
      <c r="A35" s="325"/>
      <c r="B35" s="325"/>
      <c r="C35" s="346"/>
      <c r="U35" s="302"/>
      <c r="V35" s="302"/>
    </row>
    <row r="36" spans="1:3" ht="33">
      <c r="A36" s="325"/>
      <c r="B36" s="325"/>
      <c r="C36" s="317"/>
    </row>
    <row r="37" spans="1:3" ht="33">
      <c r="A37" s="325"/>
      <c r="B37" s="325"/>
      <c r="C37" s="317"/>
    </row>
    <row r="38" spans="1:3" ht="33">
      <c r="A38" s="325"/>
      <c r="B38" s="325"/>
      <c r="C38" s="317"/>
    </row>
    <row r="39" spans="1:3" ht="33">
      <c r="A39" s="325"/>
      <c r="B39" s="325"/>
      <c r="C39" s="317"/>
    </row>
    <row r="40" spans="1:3" ht="33">
      <c r="A40" s="325"/>
      <c r="B40" s="325"/>
      <c r="C40" s="317"/>
    </row>
    <row r="41" spans="1:3" ht="33">
      <c r="A41" s="325"/>
      <c r="B41" s="325"/>
      <c r="C41" s="317"/>
    </row>
    <row r="42" spans="1:3" ht="33">
      <c r="A42" s="325"/>
      <c r="B42" s="325"/>
      <c r="C42" s="317"/>
    </row>
    <row r="43" spans="1:3" ht="33">
      <c r="A43" s="325"/>
      <c r="B43" s="325"/>
      <c r="C43" s="317"/>
    </row>
    <row r="44" spans="1:3" ht="33">
      <c r="A44" s="325"/>
      <c r="B44" s="325"/>
      <c r="C44" s="317"/>
    </row>
    <row r="45" spans="1:3" ht="33">
      <c r="A45" s="325"/>
      <c r="B45" s="325"/>
      <c r="C45" s="317"/>
    </row>
    <row r="46" spans="1:3" ht="33">
      <c r="A46" s="325"/>
      <c r="B46" s="325"/>
      <c r="C46" s="317"/>
    </row>
    <row r="47" spans="1:3" ht="33">
      <c r="A47" s="325"/>
      <c r="B47" s="325"/>
      <c r="C47" s="317"/>
    </row>
    <row r="48" spans="1:3" ht="33">
      <c r="A48" s="325"/>
      <c r="B48" s="325"/>
      <c r="C48" s="317"/>
    </row>
    <row r="49" spans="1:3" ht="33">
      <c r="A49" s="325"/>
      <c r="B49" s="325"/>
      <c r="C49" s="317"/>
    </row>
    <row r="50" spans="1:27" s="316" customFormat="1" ht="33">
      <c r="A50" s="325"/>
      <c r="B50" s="325"/>
      <c r="C50" s="317"/>
      <c r="D50" s="326"/>
      <c r="E50" s="326"/>
      <c r="F50" s="326"/>
      <c r="G50" s="326"/>
      <c r="O50" s="278"/>
      <c r="P50" s="278"/>
      <c r="U50" s="344"/>
      <c r="V50" s="344"/>
      <c r="W50" s="278"/>
      <c r="X50" s="278"/>
      <c r="Y50" s="278"/>
      <c r="Z50" s="278"/>
      <c r="AA50" s="278"/>
    </row>
    <row r="51" spans="1:27" s="316" customFormat="1" ht="33">
      <c r="A51" s="325"/>
      <c r="B51" s="325"/>
      <c r="C51" s="317"/>
      <c r="D51" s="326"/>
      <c r="E51" s="326"/>
      <c r="F51" s="326"/>
      <c r="G51" s="326"/>
      <c r="O51" s="278"/>
      <c r="P51" s="278"/>
      <c r="U51" s="344"/>
      <c r="V51" s="344"/>
      <c r="W51" s="278"/>
      <c r="X51" s="278"/>
      <c r="Y51" s="278"/>
      <c r="Z51" s="278"/>
      <c r="AA51" s="278"/>
    </row>
    <row r="52" spans="1:27" s="316" customFormat="1" ht="33">
      <c r="A52" s="325"/>
      <c r="B52" s="325"/>
      <c r="C52" s="317"/>
      <c r="D52" s="326"/>
      <c r="E52" s="326"/>
      <c r="F52" s="326"/>
      <c r="G52" s="326"/>
      <c r="O52" s="278"/>
      <c r="P52" s="278"/>
      <c r="U52" s="344"/>
      <c r="V52" s="344"/>
      <c r="W52" s="278"/>
      <c r="X52" s="278"/>
      <c r="Y52" s="278"/>
      <c r="Z52" s="278"/>
      <c r="AA52" s="278"/>
    </row>
    <row r="53" spans="1:27" s="316" customFormat="1" ht="33">
      <c r="A53" s="325"/>
      <c r="B53" s="325"/>
      <c r="C53" s="317"/>
      <c r="D53" s="326"/>
      <c r="E53" s="326"/>
      <c r="F53" s="326"/>
      <c r="G53" s="326"/>
      <c r="O53" s="278"/>
      <c r="P53" s="278"/>
      <c r="U53" s="344"/>
      <c r="V53" s="344"/>
      <c r="W53" s="278"/>
      <c r="X53" s="278"/>
      <c r="Y53" s="278"/>
      <c r="Z53" s="278"/>
      <c r="AA53" s="278"/>
    </row>
    <row r="54" spans="1:27" s="316" customFormat="1" ht="33">
      <c r="A54" s="325"/>
      <c r="B54" s="325"/>
      <c r="C54" s="317"/>
      <c r="D54" s="326"/>
      <c r="E54" s="326"/>
      <c r="F54" s="326"/>
      <c r="G54" s="326"/>
      <c r="O54" s="278"/>
      <c r="P54" s="278"/>
      <c r="U54" s="344"/>
      <c r="V54" s="344"/>
      <c r="W54" s="278"/>
      <c r="X54" s="278"/>
      <c r="Y54" s="278"/>
      <c r="Z54" s="278"/>
      <c r="AA54" s="278"/>
    </row>
    <row r="55" spans="1:27" s="316" customFormat="1" ht="33">
      <c r="A55" s="325"/>
      <c r="B55" s="325"/>
      <c r="C55" s="317"/>
      <c r="D55" s="326"/>
      <c r="E55" s="326"/>
      <c r="F55" s="326"/>
      <c r="G55" s="326"/>
      <c r="O55" s="278"/>
      <c r="P55" s="278"/>
      <c r="U55" s="344"/>
      <c r="V55" s="344"/>
      <c r="W55" s="278"/>
      <c r="X55" s="278"/>
      <c r="Y55" s="278"/>
      <c r="Z55" s="278"/>
      <c r="AA55" s="278"/>
    </row>
    <row r="56" spans="1:27" s="316" customFormat="1" ht="33">
      <c r="A56" s="325"/>
      <c r="B56" s="325"/>
      <c r="C56" s="317"/>
      <c r="D56" s="326"/>
      <c r="E56" s="326"/>
      <c r="F56" s="326"/>
      <c r="G56" s="326"/>
      <c r="O56" s="278"/>
      <c r="P56" s="278"/>
      <c r="U56" s="344"/>
      <c r="V56" s="344"/>
      <c r="W56" s="278"/>
      <c r="X56" s="278"/>
      <c r="Y56" s="278"/>
      <c r="Z56" s="278"/>
      <c r="AA56" s="278"/>
    </row>
    <row r="57" spans="1:27" s="316" customFormat="1" ht="33">
      <c r="A57" s="325"/>
      <c r="B57" s="325"/>
      <c r="C57" s="317"/>
      <c r="D57" s="326"/>
      <c r="E57" s="326"/>
      <c r="F57" s="326"/>
      <c r="G57" s="326"/>
      <c r="O57" s="278"/>
      <c r="P57" s="278"/>
      <c r="U57" s="344"/>
      <c r="V57" s="344"/>
      <c r="W57" s="278"/>
      <c r="X57" s="278"/>
      <c r="Y57" s="278"/>
      <c r="Z57" s="278"/>
      <c r="AA57" s="278"/>
    </row>
    <row r="58" spans="1:27" s="316" customFormat="1" ht="33">
      <c r="A58" s="325"/>
      <c r="B58" s="325"/>
      <c r="C58" s="317"/>
      <c r="D58" s="326"/>
      <c r="E58" s="326"/>
      <c r="F58" s="326"/>
      <c r="G58" s="326"/>
      <c r="O58" s="278"/>
      <c r="P58" s="278"/>
      <c r="U58" s="344"/>
      <c r="V58" s="344"/>
      <c r="W58" s="278"/>
      <c r="X58" s="278"/>
      <c r="Y58" s="278"/>
      <c r="Z58" s="278"/>
      <c r="AA58" s="278"/>
    </row>
    <row r="59" spans="1:27" s="316" customFormat="1" ht="33">
      <c r="A59" s="325"/>
      <c r="B59" s="325"/>
      <c r="C59" s="317"/>
      <c r="D59" s="326"/>
      <c r="E59" s="326"/>
      <c r="F59" s="326"/>
      <c r="G59" s="326"/>
      <c r="O59" s="278"/>
      <c r="P59" s="278"/>
      <c r="U59" s="344"/>
      <c r="V59" s="344"/>
      <c r="W59" s="278"/>
      <c r="X59" s="278"/>
      <c r="Y59" s="278"/>
      <c r="Z59" s="278"/>
      <c r="AA59" s="278"/>
    </row>
    <row r="60" spans="1:27" s="316" customFormat="1" ht="33">
      <c r="A60" s="325"/>
      <c r="B60" s="325"/>
      <c r="C60" s="317"/>
      <c r="D60" s="326"/>
      <c r="E60" s="326"/>
      <c r="F60" s="326"/>
      <c r="G60" s="326"/>
      <c r="O60" s="278"/>
      <c r="P60" s="278"/>
      <c r="U60" s="344"/>
      <c r="V60" s="344"/>
      <c r="W60" s="278"/>
      <c r="X60" s="278"/>
      <c r="Y60" s="278"/>
      <c r="Z60" s="278"/>
      <c r="AA60" s="278"/>
    </row>
    <row r="61" spans="1:27" s="316" customFormat="1" ht="33">
      <c r="A61" s="325"/>
      <c r="B61" s="325"/>
      <c r="C61" s="317"/>
      <c r="D61" s="326"/>
      <c r="E61" s="326"/>
      <c r="F61" s="326"/>
      <c r="G61" s="326"/>
      <c r="O61" s="278"/>
      <c r="P61" s="278"/>
      <c r="U61" s="344"/>
      <c r="V61" s="344"/>
      <c r="W61" s="278"/>
      <c r="X61" s="278"/>
      <c r="Y61" s="278"/>
      <c r="Z61" s="278"/>
      <c r="AA61" s="278"/>
    </row>
    <row r="62" spans="1:27" s="316" customFormat="1" ht="33">
      <c r="A62" s="325"/>
      <c r="B62" s="325"/>
      <c r="C62" s="317"/>
      <c r="D62" s="326"/>
      <c r="E62" s="326"/>
      <c r="F62" s="326"/>
      <c r="G62" s="326"/>
      <c r="O62" s="278"/>
      <c r="P62" s="278"/>
      <c r="U62" s="344"/>
      <c r="V62" s="344"/>
      <c r="W62" s="278"/>
      <c r="X62" s="278"/>
      <c r="Y62" s="278"/>
      <c r="Z62" s="278"/>
      <c r="AA62" s="278"/>
    </row>
    <row r="63" spans="1:27" s="316" customFormat="1" ht="33">
      <c r="A63" s="325"/>
      <c r="B63" s="325"/>
      <c r="C63" s="317"/>
      <c r="D63" s="326"/>
      <c r="E63" s="326"/>
      <c r="F63" s="326"/>
      <c r="G63" s="326"/>
      <c r="O63" s="278"/>
      <c r="P63" s="278"/>
      <c r="U63" s="344"/>
      <c r="V63" s="344"/>
      <c r="W63" s="278"/>
      <c r="X63" s="278"/>
      <c r="Y63" s="278"/>
      <c r="Z63" s="278"/>
      <c r="AA63" s="278"/>
    </row>
    <row r="64" spans="1:27" s="316" customFormat="1" ht="33">
      <c r="A64" s="325"/>
      <c r="B64" s="325"/>
      <c r="C64" s="317"/>
      <c r="D64" s="326"/>
      <c r="E64" s="326"/>
      <c r="F64" s="326"/>
      <c r="G64" s="326"/>
      <c r="O64" s="278"/>
      <c r="P64" s="278"/>
      <c r="U64" s="344"/>
      <c r="V64" s="344"/>
      <c r="W64" s="278"/>
      <c r="X64" s="278"/>
      <c r="Y64" s="278"/>
      <c r="Z64" s="278"/>
      <c r="AA64" s="278"/>
    </row>
    <row r="65" spans="1:27" s="316" customFormat="1" ht="33">
      <c r="A65" s="325"/>
      <c r="B65" s="325"/>
      <c r="C65" s="317"/>
      <c r="D65" s="326"/>
      <c r="E65" s="326"/>
      <c r="F65" s="326"/>
      <c r="G65" s="326"/>
      <c r="O65" s="278"/>
      <c r="P65" s="278"/>
      <c r="U65" s="344"/>
      <c r="V65" s="344"/>
      <c r="W65" s="278"/>
      <c r="X65" s="278"/>
      <c r="Y65" s="278"/>
      <c r="Z65" s="278"/>
      <c r="AA65" s="278"/>
    </row>
    <row r="66" spans="1:27" s="316" customFormat="1" ht="33">
      <c r="A66" s="325"/>
      <c r="B66" s="325"/>
      <c r="C66" s="317"/>
      <c r="D66" s="326"/>
      <c r="E66" s="326"/>
      <c r="F66" s="326"/>
      <c r="G66" s="326"/>
      <c r="O66" s="278"/>
      <c r="P66" s="278"/>
      <c r="U66" s="344"/>
      <c r="V66" s="344"/>
      <c r="W66" s="278"/>
      <c r="X66" s="278"/>
      <c r="Y66" s="278"/>
      <c r="Z66" s="278"/>
      <c r="AA66" s="278"/>
    </row>
    <row r="67" spans="1:27" s="316" customFormat="1" ht="33">
      <c r="A67" s="325"/>
      <c r="B67" s="325"/>
      <c r="C67" s="317"/>
      <c r="D67" s="326"/>
      <c r="E67" s="326"/>
      <c r="F67" s="326"/>
      <c r="G67" s="326"/>
      <c r="O67" s="278"/>
      <c r="P67" s="278"/>
      <c r="U67" s="344"/>
      <c r="V67" s="344"/>
      <c r="W67" s="278"/>
      <c r="X67" s="278"/>
      <c r="Y67" s="278"/>
      <c r="Z67" s="278"/>
      <c r="AA67" s="278"/>
    </row>
    <row r="68" spans="1:27" s="316" customFormat="1" ht="33">
      <c r="A68" s="325"/>
      <c r="B68" s="325"/>
      <c r="C68" s="317"/>
      <c r="D68" s="326"/>
      <c r="E68" s="326"/>
      <c r="F68" s="326"/>
      <c r="G68" s="326"/>
      <c r="O68" s="278"/>
      <c r="P68" s="278"/>
      <c r="U68" s="344"/>
      <c r="V68" s="344"/>
      <c r="W68" s="278"/>
      <c r="X68" s="278"/>
      <c r="Y68" s="278"/>
      <c r="Z68" s="278"/>
      <c r="AA68" s="278"/>
    </row>
    <row r="69" spans="1:27" s="316" customFormat="1" ht="33">
      <c r="A69" s="325"/>
      <c r="B69" s="325"/>
      <c r="C69" s="317"/>
      <c r="D69" s="326"/>
      <c r="E69" s="326"/>
      <c r="F69" s="326"/>
      <c r="G69" s="326"/>
      <c r="O69" s="278"/>
      <c r="P69" s="278"/>
      <c r="U69" s="344"/>
      <c r="V69" s="344"/>
      <c r="W69" s="278"/>
      <c r="X69" s="278"/>
      <c r="Y69" s="278"/>
      <c r="Z69" s="278"/>
      <c r="AA69" s="278"/>
    </row>
    <row r="70" spans="1:27" s="316" customFormat="1" ht="33">
      <c r="A70" s="325"/>
      <c r="B70" s="325"/>
      <c r="C70" s="317"/>
      <c r="D70" s="326"/>
      <c r="E70" s="326"/>
      <c r="F70" s="326"/>
      <c r="G70" s="326"/>
      <c r="O70" s="278"/>
      <c r="P70" s="278"/>
      <c r="U70" s="344"/>
      <c r="V70" s="344"/>
      <c r="W70" s="278"/>
      <c r="X70" s="278"/>
      <c r="Y70" s="278"/>
      <c r="Z70" s="278"/>
      <c r="AA70" s="278"/>
    </row>
    <row r="71" spans="1:27" s="316" customFormat="1" ht="33">
      <c r="A71" s="325"/>
      <c r="B71" s="325"/>
      <c r="C71" s="317"/>
      <c r="D71" s="326"/>
      <c r="E71" s="326"/>
      <c r="F71" s="326"/>
      <c r="G71" s="326"/>
      <c r="O71" s="278"/>
      <c r="P71" s="278"/>
      <c r="U71" s="344"/>
      <c r="V71" s="344"/>
      <c r="W71" s="278"/>
      <c r="X71" s="278"/>
      <c r="Y71" s="278"/>
      <c r="Z71" s="278"/>
      <c r="AA71" s="278"/>
    </row>
    <row r="72" spans="1:27" s="316" customFormat="1" ht="33">
      <c r="A72" s="325"/>
      <c r="B72" s="325"/>
      <c r="C72" s="317"/>
      <c r="D72" s="326"/>
      <c r="E72" s="326"/>
      <c r="F72" s="326"/>
      <c r="G72" s="326"/>
      <c r="O72" s="278"/>
      <c r="P72" s="278"/>
      <c r="U72" s="344"/>
      <c r="V72" s="344"/>
      <c r="W72" s="278"/>
      <c r="X72" s="278"/>
      <c r="Y72" s="278"/>
      <c r="Z72" s="278"/>
      <c r="AA72" s="278"/>
    </row>
    <row r="73" spans="1:27" s="316" customFormat="1" ht="33">
      <c r="A73" s="325"/>
      <c r="B73" s="325"/>
      <c r="C73" s="317"/>
      <c r="D73" s="326"/>
      <c r="E73" s="326"/>
      <c r="F73" s="326"/>
      <c r="G73" s="326"/>
      <c r="O73" s="278"/>
      <c r="P73" s="278"/>
      <c r="U73" s="344"/>
      <c r="V73" s="344"/>
      <c r="W73" s="278"/>
      <c r="X73" s="278"/>
      <c r="Y73" s="278"/>
      <c r="Z73" s="278"/>
      <c r="AA73" s="278"/>
    </row>
    <row r="74" spans="1:27" s="316" customFormat="1" ht="33">
      <c r="A74" s="325"/>
      <c r="B74" s="325"/>
      <c r="C74" s="317"/>
      <c r="D74" s="326"/>
      <c r="E74" s="326"/>
      <c r="F74" s="326"/>
      <c r="G74" s="326"/>
      <c r="O74" s="278"/>
      <c r="P74" s="278"/>
      <c r="U74" s="344"/>
      <c r="V74" s="344"/>
      <c r="W74" s="278"/>
      <c r="X74" s="278"/>
      <c r="Y74" s="278"/>
      <c r="Z74" s="278"/>
      <c r="AA74" s="278"/>
    </row>
    <row r="75" spans="1:27" s="316" customFormat="1" ht="33">
      <c r="A75" s="325"/>
      <c r="B75" s="325"/>
      <c r="C75" s="317"/>
      <c r="D75" s="326"/>
      <c r="E75" s="326"/>
      <c r="F75" s="326"/>
      <c r="G75" s="326"/>
      <c r="O75" s="278"/>
      <c r="P75" s="278"/>
      <c r="U75" s="344"/>
      <c r="V75" s="344"/>
      <c r="W75" s="278"/>
      <c r="X75" s="278"/>
      <c r="Y75" s="278"/>
      <c r="Z75" s="278"/>
      <c r="AA75" s="278"/>
    </row>
    <row r="76" spans="1:27" s="316" customFormat="1" ht="33">
      <c r="A76" s="325"/>
      <c r="B76" s="325"/>
      <c r="C76" s="317"/>
      <c r="D76" s="326"/>
      <c r="E76" s="326"/>
      <c r="F76" s="326"/>
      <c r="G76" s="326"/>
      <c r="O76" s="278"/>
      <c r="P76" s="278"/>
      <c r="U76" s="344"/>
      <c r="V76" s="344"/>
      <c r="W76" s="278"/>
      <c r="X76" s="278"/>
      <c r="Y76" s="278"/>
      <c r="Z76" s="278"/>
      <c r="AA76" s="278"/>
    </row>
    <row r="77" spans="1:27" s="316" customFormat="1" ht="33">
      <c r="A77" s="325"/>
      <c r="B77" s="325"/>
      <c r="C77" s="317"/>
      <c r="D77" s="326"/>
      <c r="E77" s="326"/>
      <c r="F77" s="326"/>
      <c r="G77" s="326"/>
      <c r="O77" s="278"/>
      <c r="P77" s="278"/>
      <c r="U77" s="344"/>
      <c r="V77" s="344"/>
      <c r="W77" s="278"/>
      <c r="X77" s="278"/>
      <c r="Y77" s="278"/>
      <c r="Z77" s="278"/>
      <c r="AA77" s="278"/>
    </row>
    <row r="78" spans="1:27" s="316" customFormat="1" ht="33">
      <c r="A78" s="325"/>
      <c r="B78" s="325"/>
      <c r="C78" s="317"/>
      <c r="D78" s="326"/>
      <c r="E78" s="326"/>
      <c r="F78" s="326"/>
      <c r="G78" s="326"/>
      <c r="O78" s="278"/>
      <c r="P78" s="278"/>
      <c r="U78" s="344"/>
      <c r="V78" s="344"/>
      <c r="W78" s="278"/>
      <c r="X78" s="278"/>
      <c r="Y78" s="278"/>
      <c r="Z78" s="278"/>
      <c r="AA78" s="278"/>
    </row>
    <row r="79" spans="1:27" s="316" customFormat="1" ht="33">
      <c r="A79" s="325"/>
      <c r="B79" s="325"/>
      <c r="C79" s="317"/>
      <c r="D79" s="326"/>
      <c r="E79" s="326"/>
      <c r="F79" s="326"/>
      <c r="G79" s="326"/>
      <c r="O79" s="278"/>
      <c r="P79" s="278"/>
      <c r="U79" s="344"/>
      <c r="V79" s="344"/>
      <c r="W79" s="278"/>
      <c r="X79" s="278"/>
      <c r="Y79" s="278"/>
      <c r="Z79" s="278"/>
      <c r="AA79" s="278"/>
    </row>
    <row r="80" spans="1:27" s="316" customFormat="1" ht="33">
      <c r="A80" s="325"/>
      <c r="B80" s="325"/>
      <c r="C80" s="317"/>
      <c r="D80" s="326"/>
      <c r="E80" s="326"/>
      <c r="F80" s="326"/>
      <c r="G80" s="326"/>
      <c r="O80" s="278"/>
      <c r="P80" s="278"/>
      <c r="U80" s="344"/>
      <c r="V80" s="344"/>
      <c r="W80" s="278"/>
      <c r="X80" s="278"/>
      <c r="Y80" s="278"/>
      <c r="Z80" s="278"/>
      <c r="AA80" s="278"/>
    </row>
    <row r="81" spans="1:27" s="316" customFormat="1" ht="33">
      <c r="A81" s="325"/>
      <c r="B81" s="325"/>
      <c r="C81" s="317"/>
      <c r="D81" s="326"/>
      <c r="E81" s="326"/>
      <c r="F81" s="326"/>
      <c r="G81" s="326"/>
      <c r="O81" s="278"/>
      <c r="P81" s="278"/>
      <c r="U81" s="344"/>
      <c r="V81" s="344"/>
      <c r="W81" s="278"/>
      <c r="X81" s="278"/>
      <c r="Y81" s="278"/>
      <c r="Z81" s="278"/>
      <c r="AA81" s="278"/>
    </row>
    <row r="82" spans="1:27" s="316" customFormat="1" ht="33">
      <c r="A82" s="325"/>
      <c r="B82" s="325"/>
      <c r="C82" s="317"/>
      <c r="D82" s="326"/>
      <c r="E82" s="326"/>
      <c r="F82" s="326"/>
      <c r="G82" s="326"/>
      <c r="O82" s="278"/>
      <c r="P82" s="278"/>
      <c r="U82" s="344"/>
      <c r="V82" s="344"/>
      <c r="W82" s="278"/>
      <c r="X82" s="278"/>
      <c r="Y82" s="278"/>
      <c r="Z82" s="278"/>
      <c r="AA82" s="278"/>
    </row>
    <row r="83" spans="1:27" s="316" customFormat="1" ht="33">
      <c r="A83" s="325"/>
      <c r="B83" s="325"/>
      <c r="C83" s="317"/>
      <c r="D83" s="326"/>
      <c r="E83" s="326"/>
      <c r="F83" s="326"/>
      <c r="G83" s="326"/>
      <c r="O83" s="278"/>
      <c r="P83" s="278"/>
      <c r="U83" s="344"/>
      <c r="V83" s="344"/>
      <c r="W83" s="278"/>
      <c r="X83" s="278"/>
      <c r="Y83" s="278"/>
      <c r="Z83" s="278"/>
      <c r="AA83" s="278"/>
    </row>
    <row r="84" spans="1:27" s="316" customFormat="1" ht="33">
      <c r="A84" s="325"/>
      <c r="B84" s="325"/>
      <c r="C84" s="317"/>
      <c r="D84" s="326"/>
      <c r="E84" s="326"/>
      <c r="F84" s="326"/>
      <c r="G84" s="326"/>
      <c r="O84" s="278"/>
      <c r="P84" s="278"/>
      <c r="U84" s="344"/>
      <c r="V84" s="344"/>
      <c r="W84" s="278"/>
      <c r="X84" s="278"/>
      <c r="Y84" s="278"/>
      <c r="Z84" s="278"/>
      <c r="AA84" s="278"/>
    </row>
    <row r="85" spans="1:27" s="316" customFormat="1" ht="33">
      <c r="A85" s="325"/>
      <c r="B85" s="325"/>
      <c r="C85" s="317"/>
      <c r="D85" s="326"/>
      <c r="E85" s="326"/>
      <c r="F85" s="326"/>
      <c r="G85" s="326"/>
      <c r="O85" s="278"/>
      <c r="P85" s="278"/>
      <c r="U85" s="344"/>
      <c r="V85" s="344"/>
      <c r="W85" s="278"/>
      <c r="X85" s="278"/>
      <c r="Y85" s="278"/>
      <c r="Z85" s="278"/>
      <c r="AA85" s="278"/>
    </row>
    <row r="86" spans="1:27" s="316" customFormat="1" ht="33">
      <c r="A86" s="325"/>
      <c r="B86" s="325"/>
      <c r="C86" s="317"/>
      <c r="D86" s="326"/>
      <c r="E86" s="326"/>
      <c r="F86" s="326"/>
      <c r="G86" s="326"/>
      <c r="O86" s="278"/>
      <c r="P86" s="278"/>
      <c r="U86" s="344"/>
      <c r="V86" s="344"/>
      <c r="W86" s="278"/>
      <c r="X86" s="278"/>
      <c r="Y86" s="278"/>
      <c r="Z86" s="278"/>
      <c r="AA86" s="278"/>
    </row>
    <row r="87" spans="1:27" s="316" customFormat="1" ht="33">
      <c r="A87" s="325"/>
      <c r="B87" s="325"/>
      <c r="C87" s="317"/>
      <c r="D87" s="326"/>
      <c r="E87" s="326"/>
      <c r="F87" s="326"/>
      <c r="G87" s="326"/>
      <c r="O87" s="278"/>
      <c r="P87" s="278"/>
      <c r="U87" s="344"/>
      <c r="V87" s="344"/>
      <c r="W87" s="278"/>
      <c r="X87" s="278"/>
      <c r="Y87" s="278"/>
      <c r="Z87" s="278"/>
      <c r="AA87" s="278"/>
    </row>
    <row r="88" spans="1:27" s="316" customFormat="1" ht="33">
      <c r="A88" s="325"/>
      <c r="B88" s="325"/>
      <c r="C88" s="317"/>
      <c r="D88" s="326"/>
      <c r="E88" s="326"/>
      <c r="F88" s="326"/>
      <c r="G88" s="326"/>
      <c r="O88" s="278"/>
      <c r="P88" s="278"/>
      <c r="U88" s="344"/>
      <c r="V88" s="344"/>
      <c r="W88" s="278"/>
      <c r="X88" s="278"/>
      <c r="Y88" s="278"/>
      <c r="Z88" s="278"/>
      <c r="AA88" s="278"/>
    </row>
    <row r="89" spans="1:27" s="316" customFormat="1" ht="33">
      <c r="A89" s="325"/>
      <c r="B89" s="325"/>
      <c r="C89" s="317"/>
      <c r="D89" s="326"/>
      <c r="E89" s="326"/>
      <c r="F89" s="326"/>
      <c r="G89" s="326"/>
      <c r="O89" s="278"/>
      <c r="P89" s="278"/>
      <c r="U89" s="344"/>
      <c r="V89" s="344"/>
      <c r="W89" s="278"/>
      <c r="X89" s="278"/>
      <c r="Y89" s="278"/>
      <c r="Z89" s="278"/>
      <c r="AA89" s="278"/>
    </row>
    <row r="90" spans="1:27" s="316" customFormat="1" ht="33">
      <c r="A90" s="325"/>
      <c r="B90" s="325"/>
      <c r="C90" s="317"/>
      <c r="D90" s="326"/>
      <c r="E90" s="326"/>
      <c r="F90" s="326"/>
      <c r="G90" s="326"/>
      <c r="O90" s="278"/>
      <c r="P90" s="278"/>
      <c r="U90" s="344"/>
      <c r="V90" s="344"/>
      <c r="W90" s="278"/>
      <c r="X90" s="278"/>
      <c r="Y90" s="278"/>
      <c r="Z90" s="278"/>
      <c r="AA90" s="278"/>
    </row>
    <row r="91" spans="1:27" s="316" customFormat="1" ht="33">
      <c r="A91" s="325"/>
      <c r="B91" s="325"/>
      <c r="C91" s="317"/>
      <c r="D91" s="326"/>
      <c r="E91" s="326"/>
      <c r="F91" s="326"/>
      <c r="G91" s="326"/>
      <c r="O91" s="278"/>
      <c r="P91" s="278"/>
      <c r="U91" s="344"/>
      <c r="V91" s="344"/>
      <c r="W91" s="278"/>
      <c r="X91" s="278"/>
      <c r="Y91" s="278"/>
      <c r="Z91" s="278"/>
      <c r="AA91" s="278"/>
    </row>
    <row r="92" spans="1:27" s="316" customFormat="1" ht="33">
      <c r="A92" s="325"/>
      <c r="B92" s="325"/>
      <c r="C92" s="317"/>
      <c r="D92" s="326"/>
      <c r="E92" s="326"/>
      <c r="F92" s="326"/>
      <c r="G92" s="326"/>
      <c r="O92" s="278"/>
      <c r="P92" s="278"/>
      <c r="U92" s="344"/>
      <c r="V92" s="344"/>
      <c r="W92" s="278"/>
      <c r="X92" s="278"/>
      <c r="Y92" s="278"/>
      <c r="Z92" s="278"/>
      <c r="AA92" s="278"/>
    </row>
    <row r="93" spans="1:27" s="316" customFormat="1" ht="33">
      <c r="A93" s="325"/>
      <c r="B93" s="325"/>
      <c r="C93" s="317"/>
      <c r="D93" s="326"/>
      <c r="E93" s="326"/>
      <c r="F93" s="326"/>
      <c r="G93" s="326"/>
      <c r="O93" s="278"/>
      <c r="P93" s="278"/>
      <c r="U93" s="344"/>
      <c r="V93" s="344"/>
      <c r="W93" s="278"/>
      <c r="X93" s="278"/>
      <c r="Y93" s="278"/>
      <c r="Z93" s="278"/>
      <c r="AA93" s="278"/>
    </row>
    <row r="94" spans="1:27" s="316" customFormat="1" ht="33">
      <c r="A94" s="325"/>
      <c r="B94" s="325"/>
      <c r="C94" s="317"/>
      <c r="D94" s="326"/>
      <c r="E94" s="326"/>
      <c r="F94" s="326"/>
      <c r="G94" s="326"/>
      <c r="O94" s="278"/>
      <c r="P94" s="278"/>
      <c r="U94" s="344"/>
      <c r="V94" s="344"/>
      <c r="W94" s="278"/>
      <c r="X94" s="278"/>
      <c r="Y94" s="278"/>
      <c r="Z94" s="278"/>
      <c r="AA94" s="278"/>
    </row>
    <row r="95" spans="1:27" s="316" customFormat="1" ht="33">
      <c r="A95" s="325"/>
      <c r="B95" s="325"/>
      <c r="C95" s="317"/>
      <c r="D95" s="326"/>
      <c r="E95" s="326"/>
      <c r="F95" s="326"/>
      <c r="G95" s="326"/>
      <c r="O95" s="278"/>
      <c r="P95" s="278"/>
      <c r="U95" s="344"/>
      <c r="V95" s="344"/>
      <c r="W95" s="278"/>
      <c r="X95" s="278"/>
      <c r="Y95" s="278"/>
      <c r="Z95" s="278"/>
      <c r="AA95" s="278"/>
    </row>
    <row r="96" spans="1:27" s="316" customFormat="1" ht="33">
      <c r="A96" s="325"/>
      <c r="B96" s="325"/>
      <c r="C96" s="317"/>
      <c r="D96" s="326"/>
      <c r="E96" s="326"/>
      <c r="F96" s="326"/>
      <c r="G96" s="326"/>
      <c r="O96" s="278"/>
      <c r="P96" s="278"/>
      <c r="U96" s="344"/>
      <c r="V96" s="344"/>
      <c r="W96" s="278"/>
      <c r="X96" s="278"/>
      <c r="Y96" s="278"/>
      <c r="Z96" s="278"/>
      <c r="AA96" s="278"/>
    </row>
    <row r="97" spans="1:27" s="316" customFormat="1" ht="33">
      <c r="A97" s="325"/>
      <c r="B97" s="325"/>
      <c r="C97" s="317"/>
      <c r="D97" s="326"/>
      <c r="E97" s="326"/>
      <c r="F97" s="326"/>
      <c r="G97" s="326"/>
      <c r="O97" s="278"/>
      <c r="P97" s="278"/>
      <c r="U97" s="344"/>
      <c r="V97" s="344"/>
      <c r="W97" s="278"/>
      <c r="X97" s="278"/>
      <c r="Y97" s="278"/>
      <c r="Z97" s="278"/>
      <c r="AA97" s="278"/>
    </row>
    <row r="98" spans="1:27" s="316" customFormat="1" ht="33">
      <c r="A98" s="325"/>
      <c r="B98" s="325"/>
      <c r="C98" s="317"/>
      <c r="D98" s="326"/>
      <c r="E98" s="326"/>
      <c r="F98" s="326"/>
      <c r="G98" s="326"/>
      <c r="O98" s="278"/>
      <c r="P98" s="278"/>
      <c r="U98" s="344"/>
      <c r="V98" s="344"/>
      <c r="W98" s="278"/>
      <c r="X98" s="278"/>
      <c r="Y98" s="278"/>
      <c r="Z98" s="278"/>
      <c r="AA98" s="278"/>
    </row>
    <row r="99" spans="1:27" s="316" customFormat="1" ht="33">
      <c r="A99" s="325"/>
      <c r="B99" s="325"/>
      <c r="C99" s="317"/>
      <c r="D99" s="326"/>
      <c r="E99" s="326"/>
      <c r="F99" s="326"/>
      <c r="G99" s="326"/>
      <c r="O99" s="278"/>
      <c r="P99" s="278"/>
      <c r="U99" s="344"/>
      <c r="V99" s="344"/>
      <c r="W99" s="278"/>
      <c r="X99" s="278"/>
      <c r="Y99" s="278"/>
      <c r="Z99" s="278"/>
      <c r="AA99" s="278"/>
    </row>
    <row r="100" spans="1:27" s="316" customFormat="1" ht="33">
      <c r="A100" s="325"/>
      <c r="B100" s="325"/>
      <c r="C100" s="317"/>
      <c r="D100" s="326"/>
      <c r="E100" s="326"/>
      <c r="F100" s="326"/>
      <c r="G100" s="326"/>
      <c r="O100" s="278"/>
      <c r="P100" s="278"/>
      <c r="U100" s="344"/>
      <c r="V100" s="344"/>
      <c r="W100" s="278"/>
      <c r="X100" s="278"/>
      <c r="Y100" s="278"/>
      <c r="Z100" s="278"/>
      <c r="AA100" s="278"/>
    </row>
    <row r="101" spans="1:27" s="316" customFormat="1" ht="33">
      <c r="A101" s="325"/>
      <c r="B101" s="325"/>
      <c r="C101" s="317"/>
      <c r="D101" s="326"/>
      <c r="E101" s="326"/>
      <c r="F101" s="326"/>
      <c r="G101" s="326"/>
      <c r="O101" s="278"/>
      <c r="P101" s="278"/>
      <c r="U101" s="344"/>
      <c r="V101" s="344"/>
      <c r="W101" s="278"/>
      <c r="X101" s="278"/>
      <c r="Y101" s="278"/>
      <c r="Z101" s="278"/>
      <c r="AA101" s="278"/>
    </row>
    <row r="102" spans="1:27" s="316" customFormat="1" ht="33">
      <c r="A102" s="325"/>
      <c r="B102" s="325"/>
      <c r="C102" s="317"/>
      <c r="D102" s="326"/>
      <c r="E102" s="326"/>
      <c r="F102" s="326"/>
      <c r="G102" s="326"/>
      <c r="O102" s="278"/>
      <c r="P102" s="278"/>
      <c r="U102" s="344"/>
      <c r="V102" s="344"/>
      <c r="W102" s="278"/>
      <c r="X102" s="278"/>
      <c r="Y102" s="278"/>
      <c r="Z102" s="278"/>
      <c r="AA102" s="278"/>
    </row>
    <row r="103" spans="1:27" s="316" customFormat="1" ht="33">
      <c r="A103" s="325"/>
      <c r="B103" s="325"/>
      <c r="C103" s="317"/>
      <c r="D103" s="326"/>
      <c r="E103" s="326"/>
      <c r="F103" s="326"/>
      <c r="G103" s="326"/>
      <c r="O103" s="278"/>
      <c r="P103" s="278"/>
      <c r="U103" s="344"/>
      <c r="V103" s="344"/>
      <c r="W103" s="278"/>
      <c r="X103" s="278"/>
      <c r="Y103" s="278"/>
      <c r="Z103" s="278"/>
      <c r="AA103" s="278"/>
    </row>
    <row r="104" spans="1:27" s="316" customFormat="1" ht="33">
      <c r="A104" s="325"/>
      <c r="B104" s="325"/>
      <c r="C104" s="317"/>
      <c r="D104" s="326"/>
      <c r="E104" s="326"/>
      <c r="F104" s="326"/>
      <c r="G104" s="326"/>
      <c r="O104" s="278"/>
      <c r="P104" s="278"/>
      <c r="U104" s="344"/>
      <c r="V104" s="344"/>
      <c r="W104" s="278"/>
      <c r="X104" s="278"/>
      <c r="Y104" s="278"/>
      <c r="Z104" s="278"/>
      <c r="AA104" s="278"/>
    </row>
    <row r="105" spans="1:27" s="316" customFormat="1" ht="33">
      <c r="A105" s="325"/>
      <c r="B105" s="325"/>
      <c r="C105" s="317"/>
      <c r="D105" s="326"/>
      <c r="E105" s="326"/>
      <c r="F105" s="326"/>
      <c r="G105" s="326"/>
      <c r="O105" s="278"/>
      <c r="P105" s="278"/>
      <c r="U105" s="344"/>
      <c r="V105" s="344"/>
      <c r="W105" s="278"/>
      <c r="X105" s="278"/>
      <c r="Y105" s="278"/>
      <c r="Z105" s="278"/>
      <c r="AA105" s="278"/>
    </row>
    <row r="106" spans="1:27" s="316" customFormat="1" ht="33">
      <c r="A106" s="325"/>
      <c r="B106" s="325"/>
      <c r="C106" s="317"/>
      <c r="D106" s="326"/>
      <c r="E106" s="326"/>
      <c r="F106" s="326"/>
      <c r="G106" s="326"/>
      <c r="O106" s="278"/>
      <c r="P106" s="278"/>
      <c r="U106" s="344"/>
      <c r="V106" s="344"/>
      <c r="W106" s="278"/>
      <c r="X106" s="278"/>
      <c r="Y106" s="278"/>
      <c r="Z106" s="278"/>
      <c r="AA106" s="278"/>
    </row>
    <row r="107" spans="1:27" s="316" customFormat="1" ht="33">
      <c r="A107" s="325"/>
      <c r="B107" s="325"/>
      <c r="C107" s="317"/>
      <c r="D107" s="326"/>
      <c r="E107" s="326"/>
      <c r="F107" s="326"/>
      <c r="G107" s="326"/>
      <c r="O107" s="278"/>
      <c r="P107" s="278"/>
      <c r="U107" s="344"/>
      <c r="V107" s="344"/>
      <c r="W107" s="278"/>
      <c r="X107" s="278"/>
      <c r="Y107" s="278"/>
      <c r="Z107" s="278"/>
      <c r="AA107" s="278"/>
    </row>
    <row r="108" spans="1:27" s="316" customFormat="1" ht="33">
      <c r="A108" s="325"/>
      <c r="B108" s="325"/>
      <c r="C108" s="317"/>
      <c r="D108" s="326"/>
      <c r="E108" s="326"/>
      <c r="F108" s="326"/>
      <c r="G108" s="326"/>
      <c r="O108" s="278"/>
      <c r="P108" s="278"/>
      <c r="U108" s="344"/>
      <c r="V108" s="344"/>
      <c r="W108" s="278"/>
      <c r="X108" s="278"/>
      <c r="Y108" s="278"/>
      <c r="Z108" s="278"/>
      <c r="AA108" s="278"/>
    </row>
    <row r="109" spans="1:27" s="316" customFormat="1" ht="33">
      <c r="A109" s="325"/>
      <c r="B109" s="325"/>
      <c r="C109" s="317"/>
      <c r="D109" s="326"/>
      <c r="E109" s="326"/>
      <c r="F109" s="326"/>
      <c r="G109" s="326"/>
      <c r="O109" s="278"/>
      <c r="P109" s="278"/>
      <c r="U109" s="344"/>
      <c r="V109" s="344"/>
      <c r="W109" s="278"/>
      <c r="X109" s="278"/>
      <c r="Y109" s="278"/>
      <c r="Z109" s="278"/>
      <c r="AA109" s="278"/>
    </row>
    <row r="110" spans="1:27" s="316" customFormat="1" ht="33">
      <c r="A110" s="325"/>
      <c r="B110" s="325"/>
      <c r="C110" s="317"/>
      <c r="D110" s="326"/>
      <c r="E110" s="326"/>
      <c r="F110" s="326"/>
      <c r="G110" s="326"/>
      <c r="O110" s="278"/>
      <c r="P110" s="278"/>
      <c r="U110" s="344"/>
      <c r="V110" s="344"/>
      <c r="W110" s="278"/>
      <c r="X110" s="278"/>
      <c r="Y110" s="278"/>
      <c r="Z110" s="278"/>
      <c r="AA110" s="278"/>
    </row>
    <row r="111" spans="1:27" s="316" customFormat="1" ht="33">
      <c r="A111" s="325"/>
      <c r="B111" s="325"/>
      <c r="C111" s="317"/>
      <c r="D111" s="326"/>
      <c r="E111" s="326"/>
      <c r="F111" s="326"/>
      <c r="G111" s="326"/>
      <c r="O111" s="278"/>
      <c r="P111" s="278"/>
      <c r="U111" s="344"/>
      <c r="V111" s="344"/>
      <c r="W111" s="278"/>
      <c r="X111" s="278"/>
      <c r="Y111" s="278"/>
      <c r="Z111" s="278"/>
      <c r="AA111" s="278"/>
    </row>
    <row r="112" spans="1:27" s="316" customFormat="1" ht="33">
      <c r="A112" s="325"/>
      <c r="B112" s="325"/>
      <c r="C112" s="317"/>
      <c r="D112" s="326"/>
      <c r="E112" s="326"/>
      <c r="F112" s="326"/>
      <c r="G112" s="326"/>
      <c r="O112" s="278"/>
      <c r="P112" s="278"/>
      <c r="U112" s="344"/>
      <c r="V112" s="344"/>
      <c r="W112" s="278"/>
      <c r="X112" s="278"/>
      <c r="Y112" s="278"/>
      <c r="Z112" s="278"/>
      <c r="AA112" s="278"/>
    </row>
    <row r="113" spans="1:27" s="316" customFormat="1" ht="33">
      <c r="A113" s="325"/>
      <c r="B113" s="325"/>
      <c r="C113" s="317"/>
      <c r="D113" s="326"/>
      <c r="E113" s="326"/>
      <c r="F113" s="326"/>
      <c r="G113" s="326"/>
      <c r="O113" s="278"/>
      <c r="P113" s="278"/>
      <c r="U113" s="344"/>
      <c r="V113" s="344"/>
      <c r="W113" s="278"/>
      <c r="X113" s="278"/>
      <c r="Y113" s="278"/>
      <c r="Z113" s="278"/>
      <c r="AA113" s="278"/>
    </row>
    <row r="114" spans="1:27" s="316" customFormat="1" ht="33">
      <c r="A114" s="325"/>
      <c r="B114" s="325"/>
      <c r="C114" s="317"/>
      <c r="D114" s="326"/>
      <c r="E114" s="326"/>
      <c r="F114" s="326"/>
      <c r="G114" s="326"/>
      <c r="O114" s="278"/>
      <c r="P114" s="278"/>
      <c r="U114" s="344"/>
      <c r="V114" s="344"/>
      <c r="W114" s="278"/>
      <c r="X114" s="278"/>
      <c r="Y114" s="278"/>
      <c r="Z114" s="278"/>
      <c r="AA114" s="278"/>
    </row>
    <row r="115" spans="1:27" s="316" customFormat="1" ht="33">
      <c r="A115" s="325"/>
      <c r="B115" s="325"/>
      <c r="C115" s="317"/>
      <c r="D115" s="326"/>
      <c r="E115" s="326"/>
      <c r="F115" s="326"/>
      <c r="G115" s="326"/>
      <c r="O115" s="278"/>
      <c r="P115" s="278"/>
      <c r="U115" s="344"/>
      <c r="V115" s="344"/>
      <c r="W115" s="278"/>
      <c r="X115" s="278"/>
      <c r="Y115" s="278"/>
      <c r="Z115" s="278"/>
      <c r="AA115" s="278"/>
    </row>
    <row r="116" spans="1:27" s="316" customFormat="1" ht="33">
      <c r="A116" s="325"/>
      <c r="B116" s="325"/>
      <c r="C116" s="317"/>
      <c r="D116" s="326"/>
      <c r="E116" s="326"/>
      <c r="F116" s="326"/>
      <c r="G116" s="326"/>
      <c r="O116" s="278"/>
      <c r="P116" s="278"/>
      <c r="U116" s="344"/>
      <c r="V116" s="344"/>
      <c r="W116" s="278"/>
      <c r="X116" s="278"/>
      <c r="Y116" s="278"/>
      <c r="Z116" s="278"/>
      <c r="AA116" s="278"/>
    </row>
    <row r="117" spans="1:27" s="316" customFormat="1" ht="33">
      <c r="A117" s="325"/>
      <c r="B117" s="325"/>
      <c r="C117" s="317"/>
      <c r="D117" s="326"/>
      <c r="E117" s="326"/>
      <c r="F117" s="326"/>
      <c r="G117" s="326"/>
      <c r="O117" s="278"/>
      <c r="P117" s="278"/>
      <c r="U117" s="344"/>
      <c r="V117" s="344"/>
      <c r="W117" s="278"/>
      <c r="X117" s="278"/>
      <c r="Y117" s="278"/>
      <c r="Z117" s="278"/>
      <c r="AA117" s="278"/>
    </row>
    <row r="118" spans="1:27" s="316" customFormat="1" ht="33">
      <c r="A118" s="325"/>
      <c r="B118" s="325"/>
      <c r="C118" s="317"/>
      <c r="D118" s="326"/>
      <c r="E118" s="326"/>
      <c r="F118" s="326"/>
      <c r="G118" s="326"/>
      <c r="O118" s="278"/>
      <c r="P118" s="278"/>
      <c r="U118" s="344"/>
      <c r="V118" s="344"/>
      <c r="W118" s="278"/>
      <c r="X118" s="278"/>
      <c r="Y118" s="278"/>
      <c r="Z118" s="278"/>
      <c r="AA118" s="278"/>
    </row>
    <row r="119" spans="1:27" s="316" customFormat="1" ht="33">
      <c r="A119" s="325"/>
      <c r="B119" s="325"/>
      <c r="C119" s="317"/>
      <c r="D119" s="326"/>
      <c r="E119" s="326"/>
      <c r="F119" s="326"/>
      <c r="G119" s="326"/>
      <c r="O119" s="278"/>
      <c r="P119" s="278"/>
      <c r="U119" s="344"/>
      <c r="V119" s="344"/>
      <c r="W119" s="278"/>
      <c r="X119" s="278"/>
      <c r="Y119" s="278"/>
      <c r="Z119" s="278"/>
      <c r="AA119" s="278"/>
    </row>
    <row r="120" spans="1:27" s="316" customFormat="1" ht="33">
      <c r="A120" s="325"/>
      <c r="B120" s="325"/>
      <c r="C120" s="317"/>
      <c r="D120" s="326"/>
      <c r="E120" s="326"/>
      <c r="F120" s="326"/>
      <c r="G120" s="326"/>
      <c r="O120" s="278"/>
      <c r="P120" s="278"/>
      <c r="U120" s="344"/>
      <c r="V120" s="344"/>
      <c r="W120" s="278"/>
      <c r="X120" s="278"/>
      <c r="Y120" s="278"/>
      <c r="Z120" s="278"/>
      <c r="AA120" s="278"/>
    </row>
    <row r="121" spans="1:27" s="316" customFormat="1" ht="33">
      <c r="A121" s="325"/>
      <c r="B121" s="325"/>
      <c r="C121" s="317"/>
      <c r="D121" s="326"/>
      <c r="E121" s="326"/>
      <c r="F121" s="326"/>
      <c r="G121" s="326"/>
      <c r="O121" s="278"/>
      <c r="P121" s="278"/>
      <c r="U121" s="344"/>
      <c r="V121" s="344"/>
      <c r="W121" s="278"/>
      <c r="X121" s="278"/>
      <c r="Y121" s="278"/>
      <c r="Z121" s="278"/>
      <c r="AA121" s="278"/>
    </row>
    <row r="122" spans="1:27" s="316" customFormat="1" ht="33">
      <c r="A122" s="325"/>
      <c r="B122" s="325"/>
      <c r="C122" s="317"/>
      <c r="D122" s="326"/>
      <c r="E122" s="326"/>
      <c r="F122" s="326"/>
      <c r="G122" s="326"/>
      <c r="O122" s="278"/>
      <c r="P122" s="278"/>
      <c r="U122" s="344"/>
      <c r="V122" s="344"/>
      <c r="W122" s="278"/>
      <c r="X122" s="278"/>
      <c r="Y122" s="278"/>
      <c r="Z122" s="278"/>
      <c r="AA122" s="278"/>
    </row>
    <row r="123" spans="1:27" s="316" customFormat="1" ht="33">
      <c r="A123" s="325"/>
      <c r="B123" s="325"/>
      <c r="C123" s="317"/>
      <c r="D123" s="326"/>
      <c r="E123" s="326"/>
      <c r="F123" s="326"/>
      <c r="G123" s="326"/>
      <c r="O123" s="278"/>
      <c r="P123" s="278"/>
      <c r="U123" s="344"/>
      <c r="V123" s="344"/>
      <c r="W123" s="278"/>
      <c r="X123" s="278"/>
      <c r="Y123" s="278"/>
      <c r="Z123" s="278"/>
      <c r="AA123" s="278"/>
    </row>
    <row r="124" spans="1:27" s="316" customFormat="1" ht="33">
      <c r="A124" s="325"/>
      <c r="B124" s="325"/>
      <c r="C124" s="317"/>
      <c r="D124" s="326"/>
      <c r="E124" s="326"/>
      <c r="F124" s="326"/>
      <c r="G124" s="326"/>
      <c r="O124" s="278"/>
      <c r="P124" s="278"/>
      <c r="U124" s="344"/>
      <c r="V124" s="344"/>
      <c r="W124" s="278"/>
      <c r="X124" s="278"/>
      <c r="Y124" s="278"/>
      <c r="Z124" s="278"/>
      <c r="AA124" s="278"/>
    </row>
  </sheetData>
  <sheetProtection/>
  <mergeCells count="113">
    <mergeCell ref="L32:M32"/>
    <mergeCell ref="O32:T32"/>
    <mergeCell ref="O30:T30"/>
    <mergeCell ref="Y9:Y10"/>
    <mergeCell ref="Y6:Y7"/>
    <mergeCell ref="L7:M7"/>
    <mergeCell ref="L6:M6"/>
    <mergeCell ref="O31:T31"/>
    <mergeCell ref="L29:M29"/>
    <mergeCell ref="U25:U26"/>
    <mergeCell ref="H31:I31"/>
    <mergeCell ref="J31:K31"/>
    <mergeCell ref="L31:M31"/>
    <mergeCell ref="X9:X10"/>
    <mergeCell ref="X31:Y31"/>
    <mergeCell ref="A32:C32"/>
    <mergeCell ref="D32:E32"/>
    <mergeCell ref="F32:G32"/>
    <mergeCell ref="H32:I32"/>
    <mergeCell ref="J32:K32"/>
    <mergeCell ref="A30:C30"/>
    <mergeCell ref="D30:E30"/>
    <mergeCell ref="F30:G30"/>
    <mergeCell ref="H30:I30"/>
    <mergeCell ref="J30:K30"/>
    <mergeCell ref="L30:M30"/>
    <mergeCell ref="A31:C31"/>
    <mergeCell ref="D31:E31"/>
    <mergeCell ref="F31:G31"/>
    <mergeCell ref="O28:T28"/>
    <mergeCell ref="O29:T29"/>
    <mergeCell ref="A29:C29"/>
    <mergeCell ref="D29:E29"/>
    <mergeCell ref="F29:G29"/>
    <mergeCell ref="H29:I29"/>
    <mergeCell ref="J29:K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V25:V26"/>
    <mergeCell ref="W25:W26"/>
    <mergeCell ref="X25:X26"/>
    <mergeCell ref="A25:C25"/>
    <mergeCell ref="O25:T26"/>
    <mergeCell ref="L26:M26"/>
    <mergeCell ref="O21:T21"/>
    <mergeCell ref="O22:T22"/>
    <mergeCell ref="O23:T23"/>
    <mergeCell ref="O24:T24"/>
    <mergeCell ref="Y25:Y26"/>
    <mergeCell ref="A26:C26"/>
    <mergeCell ref="D26:E26"/>
    <mergeCell ref="F26:G26"/>
    <mergeCell ref="H26:I26"/>
    <mergeCell ref="J26:K26"/>
    <mergeCell ref="P18:T18"/>
    <mergeCell ref="B19:C19"/>
    <mergeCell ref="L19:L20"/>
    <mergeCell ref="M19:M20"/>
    <mergeCell ref="O19:T19"/>
    <mergeCell ref="B20:C20"/>
    <mergeCell ref="O20:T20"/>
    <mergeCell ref="P12:T12"/>
    <mergeCell ref="P13:T13"/>
    <mergeCell ref="P14:T14"/>
    <mergeCell ref="P15:T15"/>
    <mergeCell ref="P16:T16"/>
    <mergeCell ref="P17:T17"/>
    <mergeCell ref="B11:C11"/>
    <mergeCell ref="P11:T11"/>
    <mergeCell ref="G9:G10"/>
    <mergeCell ref="H9:H10"/>
    <mergeCell ref="I9:I10"/>
    <mergeCell ref="E9:E10"/>
    <mergeCell ref="F9:F10"/>
    <mergeCell ref="J9:J10"/>
    <mergeCell ref="K9:K10"/>
    <mergeCell ref="L9:L10"/>
    <mergeCell ref="A8:A10"/>
    <mergeCell ref="B8:C8"/>
    <mergeCell ref="M9:M10"/>
    <mergeCell ref="P9:T10"/>
    <mergeCell ref="O8:O10"/>
    <mergeCell ref="P8:T8"/>
    <mergeCell ref="B9:C10"/>
    <mergeCell ref="D9:D10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D7:E7"/>
    <mergeCell ref="F27:G27"/>
    <mergeCell ref="X6:X7"/>
    <mergeCell ref="U9:U10"/>
    <mergeCell ref="V9:V10"/>
    <mergeCell ref="W9:W10"/>
    <mergeCell ref="F7:G7"/>
    <mergeCell ref="H7:I7"/>
    <mergeCell ref="J7:K7"/>
    <mergeCell ref="J6:K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1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78"/>
  <sheetViews>
    <sheetView view="pageBreakPreview" zoomScale="25" zoomScaleSheetLayoutView="25" zoomScalePageLayoutView="0" workbookViewId="0" topLeftCell="A1">
      <pane xSplit="3" ySplit="9" topLeftCell="D10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2" sqref="A2:F2"/>
    </sheetView>
  </sheetViews>
  <sheetFormatPr defaultColWidth="9.00390625" defaultRowHeight="12.75"/>
  <cols>
    <col min="1" max="1" width="14.875" style="49" customWidth="1"/>
    <col min="2" max="2" width="15.125" style="7" customWidth="1"/>
    <col min="3" max="3" width="148.125" style="4" customWidth="1"/>
    <col min="4" max="5" width="49.25390625" style="4" customWidth="1"/>
    <col min="6" max="6" width="49.25390625" style="9" customWidth="1"/>
    <col min="7" max="7" width="42.25390625" style="4" bestFit="1" customWidth="1"/>
    <col min="8" max="8" width="50.625" style="4" bestFit="1" customWidth="1"/>
    <col min="9" max="9" width="35.875" style="4" bestFit="1" customWidth="1"/>
    <col min="10" max="10" width="42.25390625" style="4" bestFit="1" customWidth="1"/>
    <col min="11" max="11" width="50.625" style="4" bestFit="1" customWidth="1"/>
    <col min="12" max="12" width="35.875" style="4" bestFit="1" customWidth="1"/>
    <col min="13" max="16384" width="9.125" style="4" customWidth="1"/>
  </cols>
  <sheetData>
    <row r="1" spans="1:12" ht="27.75">
      <c r="A1" s="477" t="s">
        <v>587</v>
      </c>
      <c r="B1" s="478"/>
      <c r="C1" s="478"/>
      <c r="D1" s="478"/>
      <c r="E1" s="478"/>
      <c r="F1" s="479"/>
      <c r="G1" s="357"/>
      <c r="H1" s="358"/>
      <c r="I1" s="358"/>
      <c r="J1" s="357"/>
      <c r="K1" s="358"/>
      <c r="L1" s="358"/>
    </row>
    <row r="2" spans="1:12" ht="33">
      <c r="A2" s="480" t="s">
        <v>516</v>
      </c>
      <c r="B2" s="481"/>
      <c r="C2" s="481"/>
      <c r="D2" s="481"/>
      <c r="E2" s="481"/>
      <c r="F2" s="482"/>
      <c r="G2" s="357"/>
      <c r="H2" s="358"/>
      <c r="I2" s="358"/>
      <c r="J2" s="357"/>
      <c r="K2" s="358"/>
      <c r="L2" s="358"/>
    </row>
    <row r="3" spans="1:12" ht="75" customHeight="1">
      <c r="A3" s="483" t="s">
        <v>532</v>
      </c>
      <c r="B3" s="484"/>
      <c r="C3" s="484"/>
      <c r="D3" s="484"/>
      <c r="E3" s="484"/>
      <c r="F3" s="485"/>
      <c r="G3" s="357"/>
      <c r="H3" s="358"/>
      <c r="I3" s="358"/>
      <c r="J3" s="357"/>
      <c r="K3" s="358"/>
      <c r="L3" s="358"/>
    </row>
    <row r="4" spans="1:12" ht="20.25">
      <c r="A4" s="486" t="s">
        <v>92</v>
      </c>
      <c r="B4" s="487"/>
      <c r="C4" s="487"/>
      <c r="D4" s="487"/>
      <c r="E4" s="487"/>
      <c r="F4" s="488"/>
      <c r="G4" s="357"/>
      <c r="H4" s="358"/>
      <c r="I4" s="358"/>
      <c r="J4" s="357"/>
      <c r="K4" s="358"/>
      <c r="L4" s="358"/>
    </row>
    <row r="5" spans="1:12" ht="33">
      <c r="A5" s="489" t="s">
        <v>239</v>
      </c>
      <c r="B5" s="490" t="s">
        <v>207</v>
      </c>
      <c r="C5" s="490"/>
      <c r="D5" s="112" t="s">
        <v>238</v>
      </c>
      <c r="E5" s="112" t="s">
        <v>208</v>
      </c>
      <c r="F5" s="112" t="s">
        <v>210</v>
      </c>
      <c r="G5" s="112" t="s">
        <v>238</v>
      </c>
      <c r="H5" s="112" t="s">
        <v>208</v>
      </c>
      <c r="I5" s="112" t="s">
        <v>210</v>
      </c>
      <c r="J5" s="112" t="s">
        <v>238</v>
      </c>
      <c r="K5" s="112" t="s">
        <v>208</v>
      </c>
      <c r="L5" s="112" t="s">
        <v>210</v>
      </c>
    </row>
    <row r="6" spans="1:12" s="5" customFormat="1" ht="33">
      <c r="A6" s="489"/>
      <c r="B6" s="490" t="s">
        <v>240</v>
      </c>
      <c r="C6" s="490"/>
      <c r="D6" s="112" t="s">
        <v>93</v>
      </c>
      <c r="E6" s="112" t="s">
        <v>94</v>
      </c>
      <c r="F6" s="112" t="s">
        <v>95</v>
      </c>
      <c r="G6" s="112" t="s">
        <v>93</v>
      </c>
      <c r="H6" s="112" t="s">
        <v>94</v>
      </c>
      <c r="I6" s="112" t="s">
        <v>95</v>
      </c>
      <c r="J6" s="112" t="s">
        <v>93</v>
      </c>
      <c r="K6" s="112" t="s">
        <v>94</v>
      </c>
      <c r="L6" s="112" t="s">
        <v>95</v>
      </c>
    </row>
    <row r="7" spans="1:12" ht="20.25" customHeight="1">
      <c r="A7" s="489"/>
      <c r="B7" s="490"/>
      <c r="C7" s="490"/>
      <c r="D7" s="466" t="s">
        <v>96</v>
      </c>
      <c r="E7" s="466"/>
      <c r="F7" s="466"/>
      <c r="G7" s="466" t="s">
        <v>500</v>
      </c>
      <c r="H7" s="466"/>
      <c r="I7" s="466"/>
      <c r="J7" s="476">
        <v>42185</v>
      </c>
      <c r="K7" s="466"/>
      <c r="L7" s="466"/>
    </row>
    <row r="8" spans="1:12" ht="20.25">
      <c r="A8" s="489"/>
      <c r="B8" s="490"/>
      <c r="C8" s="490"/>
      <c r="D8" s="466"/>
      <c r="E8" s="466"/>
      <c r="F8" s="466"/>
      <c r="G8" s="466"/>
      <c r="H8" s="466"/>
      <c r="I8" s="466"/>
      <c r="J8" s="466"/>
      <c r="K8" s="466"/>
      <c r="L8" s="466"/>
    </row>
    <row r="9" spans="1:12" s="6" customFormat="1" ht="21" thickBot="1">
      <c r="A9" s="489"/>
      <c r="B9" s="490"/>
      <c r="C9" s="490"/>
      <c r="D9" s="466"/>
      <c r="E9" s="466"/>
      <c r="F9" s="466"/>
      <c r="G9" s="466"/>
      <c r="H9" s="466"/>
      <c r="I9" s="466"/>
      <c r="J9" s="466"/>
      <c r="K9" s="466"/>
      <c r="L9" s="466"/>
    </row>
    <row r="10" spans="1:12" s="95" customFormat="1" ht="55.5" customHeight="1" thickBot="1">
      <c r="A10" s="167">
        <v>1</v>
      </c>
      <c r="B10" s="99" t="s">
        <v>77</v>
      </c>
      <c r="C10" s="100" t="s">
        <v>294</v>
      </c>
      <c r="D10" s="101">
        <v>0</v>
      </c>
      <c r="E10" s="101"/>
      <c r="F10" s="101">
        <v>0</v>
      </c>
      <c r="G10" s="101"/>
      <c r="H10" s="101"/>
      <c r="I10" s="101"/>
      <c r="J10" s="101"/>
      <c r="K10" s="101"/>
      <c r="L10" s="101"/>
    </row>
    <row r="11" spans="1:12" s="97" customFormat="1" ht="55.5" customHeight="1">
      <c r="A11" s="102">
        <v>2</v>
      </c>
      <c r="B11" s="103" t="s">
        <v>339</v>
      </c>
      <c r="C11" s="174" t="s">
        <v>308</v>
      </c>
      <c r="D11" s="111">
        <v>0</v>
      </c>
      <c r="E11" s="111"/>
      <c r="F11" s="111">
        <v>0</v>
      </c>
      <c r="G11" s="111"/>
      <c r="H11" s="111"/>
      <c r="I11" s="111"/>
      <c r="J11" s="111"/>
      <c r="K11" s="111"/>
      <c r="L11" s="111"/>
    </row>
    <row r="12" spans="1:12" s="96" customFormat="1" ht="55.5" customHeight="1">
      <c r="A12" s="102">
        <v>3</v>
      </c>
      <c r="B12" s="103" t="s">
        <v>340</v>
      </c>
      <c r="C12" s="106" t="s">
        <v>309</v>
      </c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s="175" customFormat="1" ht="55.5" customHeight="1">
      <c r="A13" s="102">
        <v>4</v>
      </c>
      <c r="B13" s="103" t="s">
        <v>341</v>
      </c>
      <c r="C13" s="106" t="s">
        <v>310</v>
      </c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s="175" customFormat="1" ht="55.5" customHeight="1">
      <c r="A14" s="102">
        <v>5</v>
      </c>
      <c r="B14" s="103" t="s">
        <v>342</v>
      </c>
      <c r="C14" s="106" t="s">
        <v>311</v>
      </c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2" s="175" customFormat="1" ht="55.5" customHeight="1">
      <c r="A15" s="102">
        <v>6</v>
      </c>
      <c r="B15" s="103" t="s">
        <v>343</v>
      </c>
      <c r="C15" s="106" t="s">
        <v>312</v>
      </c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 s="175" customFormat="1" ht="55.5" customHeight="1">
      <c r="A16" s="102">
        <v>7</v>
      </c>
      <c r="B16" s="103" t="s">
        <v>344</v>
      </c>
      <c r="C16" s="106" t="s">
        <v>313</v>
      </c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s="175" customFormat="1" ht="55.5" customHeight="1">
      <c r="A17" s="102">
        <v>8</v>
      </c>
      <c r="B17" s="103" t="s">
        <v>345</v>
      </c>
      <c r="C17" s="106" t="s">
        <v>314</v>
      </c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s="96" customFormat="1" ht="55.5" customHeight="1">
      <c r="A18" s="167">
        <v>9</v>
      </c>
      <c r="B18" s="99" t="s">
        <v>81</v>
      </c>
      <c r="C18" s="100" t="s">
        <v>295</v>
      </c>
      <c r="D18" s="101">
        <v>3</v>
      </c>
      <c r="E18" s="101"/>
      <c r="F18" s="101">
        <v>3</v>
      </c>
      <c r="G18" s="101">
        <v>1105</v>
      </c>
      <c r="H18" s="101"/>
      <c r="I18" s="101">
        <v>1105</v>
      </c>
      <c r="J18" s="101"/>
      <c r="K18" s="101"/>
      <c r="L18" s="101"/>
    </row>
    <row r="19" spans="1:12" s="176" customFormat="1" ht="55.5" customHeight="1">
      <c r="A19" s="102">
        <v>10</v>
      </c>
      <c r="B19" s="103" t="s">
        <v>346</v>
      </c>
      <c r="C19" s="174" t="s">
        <v>320</v>
      </c>
      <c r="D19" s="111"/>
      <c r="E19" s="111"/>
      <c r="F19" s="111"/>
      <c r="G19" s="111">
        <v>1057</v>
      </c>
      <c r="H19" s="111"/>
      <c r="I19" s="111">
        <v>1057</v>
      </c>
      <c r="J19" s="111"/>
      <c r="K19" s="111"/>
      <c r="L19" s="111"/>
    </row>
    <row r="20" spans="1:12" s="96" customFormat="1" ht="55.5" customHeight="1">
      <c r="A20" s="102">
        <v>11</v>
      </c>
      <c r="B20" s="103" t="s">
        <v>347</v>
      </c>
      <c r="C20" s="106" t="s">
        <v>315</v>
      </c>
      <c r="D20" s="111">
        <v>0</v>
      </c>
      <c r="E20" s="111"/>
      <c r="F20" s="111">
        <v>0</v>
      </c>
      <c r="G20" s="111"/>
      <c r="H20" s="111"/>
      <c r="I20" s="111"/>
      <c r="J20" s="111"/>
      <c r="K20" s="111"/>
      <c r="L20" s="111"/>
    </row>
    <row r="21" spans="1:12" s="96" customFormat="1" ht="55.5" customHeight="1">
      <c r="A21" s="102">
        <v>12</v>
      </c>
      <c r="B21" s="103" t="s">
        <v>348</v>
      </c>
      <c r="C21" s="106" t="s">
        <v>316</v>
      </c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s="96" customFormat="1" ht="55.5" customHeight="1">
      <c r="A22" s="102">
        <v>13</v>
      </c>
      <c r="B22" s="103" t="s">
        <v>349</v>
      </c>
      <c r="C22" s="106" t="s">
        <v>317</v>
      </c>
      <c r="D22" s="111">
        <v>3</v>
      </c>
      <c r="E22" s="111"/>
      <c r="F22" s="111">
        <v>3</v>
      </c>
      <c r="G22" s="111">
        <v>2</v>
      </c>
      <c r="H22" s="111"/>
      <c r="I22" s="111">
        <v>2</v>
      </c>
      <c r="J22" s="111"/>
      <c r="K22" s="111"/>
      <c r="L22" s="111"/>
    </row>
    <row r="23" spans="1:12" s="176" customFormat="1" ht="55.5" customHeight="1">
      <c r="A23" s="102">
        <v>14</v>
      </c>
      <c r="B23" s="103" t="s">
        <v>350</v>
      </c>
      <c r="C23" s="106" t="s">
        <v>318</v>
      </c>
      <c r="D23" s="111"/>
      <c r="E23" s="111"/>
      <c r="F23" s="111"/>
      <c r="G23" s="111">
        <v>46</v>
      </c>
      <c r="H23" s="111"/>
      <c r="I23" s="111">
        <v>46</v>
      </c>
      <c r="J23" s="111"/>
      <c r="K23" s="111"/>
      <c r="L23" s="111"/>
    </row>
    <row r="24" spans="1:12" s="175" customFormat="1" ht="55.5" customHeight="1">
      <c r="A24" s="102">
        <v>15</v>
      </c>
      <c r="B24" s="103" t="s">
        <v>351</v>
      </c>
      <c r="C24" s="106" t="s">
        <v>557</v>
      </c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2" s="96" customFormat="1" ht="55.5" customHeight="1">
      <c r="A25" s="167">
        <v>16</v>
      </c>
      <c r="B25" s="182" t="s">
        <v>79</v>
      </c>
      <c r="C25" s="100" t="s">
        <v>127</v>
      </c>
      <c r="D25" s="101"/>
      <c r="E25" s="101"/>
      <c r="F25" s="101"/>
      <c r="G25" s="101"/>
      <c r="H25" s="101"/>
      <c r="I25" s="101"/>
      <c r="J25" s="101"/>
      <c r="K25" s="101"/>
      <c r="L25" s="101"/>
    </row>
    <row r="26" spans="1:12" s="96" customFormat="1" ht="55.5" customHeight="1">
      <c r="A26" s="102">
        <v>17</v>
      </c>
      <c r="B26" s="103" t="s">
        <v>352</v>
      </c>
      <c r="C26" s="106" t="s">
        <v>417</v>
      </c>
      <c r="D26" s="111"/>
      <c r="E26" s="111"/>
      <c r="F26" s="111"/>
      <c r="G26" s="111"/>
      <c r="H26" s="111"/>
      <c r="I26" s="111"/>
      <c r="J26" s="111"/>
      <c r="K26" s="111"/>
      <c r="L26" s="111"/>
    </row>
    <row r="27" spans="1:12" s="175" customFormat="1" ht="55.5" customHeight="1">
      <c r="A27" s="102">
        <v>18</v>
      </c>
      <c r="B27" s="103" t="s">
        <v>353</v>
      </c>
      <c r="C27" s="106" t="s">
        <v>418</v>
      </c>
      <c r="D27" s="111"/>
      <c r="E27" s="111"/>
      <c r="F27" s="111"/>
      <c r="G27" s="111"/>
      <c r="H27" s="111"/>
      <c r="I27" s="111"/>
      <c r="J27" s="111"/>
      <c r="K27" s="111"/>
      <c r="L27" s="111"/>
    </row>
    <row r="28" spans="1:12" s="168" customFormat="1" ht="55.5" customHeight="1">
      <c r="A28" s="102">
        <v>19</v>
      </c>
      <c r="B28" s="103" t="s">
        <v>354</v>
      </c>
      <c r="C28" s="106" t="s">
        <v>419</v>
      </c>
      <c r="D28" s="111"/>
      <c r="E28" s="111"/>
      <c r="F28" s="111"/>
      <c r="G28" s="111"/>
      <c r="H28" s="111"/>
      <c r="I28" s="111"/>
      <c r="J28" s="111"/>
      <c r="K28" s="111"/>
      <c r="L28" s="111"/>
    </row>
    <row r="29" spans="1:12" s="169" customFormat="1" ht="55.5" customHeight="1" thickBot="1">
      <c r="A29" s="102">
        <v>20</v>
      </c>
      <c r="B29" s="103" t="s">
        <v>355</v>
      </c>
      <c r="C29" s="106" t="s">
        <v>420</v>
      </c>
      <c r="D29" s="111"/>
      <c r="E29" s="111"/>
      <c r="F29" s="111"/>
      <c r="G29" s="111"/>
      <c r="H29" s="111"/>
      <c r="I29" s="111"/>
      <c r="J29" s="111"/>
      <c r="K29" s="111"/>
      <c r="L29" s="111"/>
    </row>
    <row r="30" spans="1:12" s="173" customFormat="1" ht="55.5" customHeight="1" thickBot="1">
      <c r="A30" s="102">
        <v>21</v>
      </c>
      <c r="B30" s="103" t="s">
        <v>356</v>
      </c>
      <c r="C30" s="184" t="s">
        <v>421</v>
      </c>
      <c r="D30" s="111"/>
      <c r="E30" s="111"/>
      <c r="F30" s="111"/>
      <c r="G30" s="111"/>
      <c r="H30" s="111"/>
      <c r="I30" s="111"/>
      <c r="J30" s="111"/>
      <c r="K30" s="111"/>
      <c r="L30" s="111"/>
    </row>
    <row r="31" spans="1:12" s="177" customFormat="1" ht="55.5" customHeight="1">
      <c r="A31" s="102">
        <v>22</v>
      </c>
      <c r="B31" s="103" t="s">
        <v>357</v>
      </c>
      <c r="C31" s="215" t="s">
        <v>422</v>
      </c>
      <c r="D31" s="111"/>
      <c r="E31" s="111"/>
      <c r="F31" s="111"/>
      <c r="G31" s="111"/>
      <c r="H31" s="111"/>
      <c r="I31" s="111"/>
      <c r="J31" s="111"/>
      <c r="K31" s="111"/>
      <c r="L31" s="111"/>
    </row>
    <row r="32" spans="1:12" s="176" customFormat="1" ht="55.5" customHeight="1">
      <c r="A32" s="102">
        <v>23</v>
      </c>
      <c r="B32" s="103" t="s">
        <v>358</v>
      </c>
      <c r="C32" s="215" t="s">
        <v>233</v>
      </c>
      <c r="D32" s="111"/>
      <c r="E32" s="111"/>
      <c r="F32" s="111"/>
      <c r="G32" s="111"/>
      <c r="H32" s="111"/>
      <c r="I32" s="111"/>
      <c r="J32" s="111"/>
      <c r="K32" s="111"/>
      <c r="L32" s="111"/>
    </row>
    <row r="33" spans="1:12" s="176" customFormat="1" ht="55.5" customHeight="1">
      <c r="A33" s="102">
        <v>24</v>
      </c>
      <c r="B33" s="103" t="s">
        <v>359</v>
      </c>
      <c r="C33" s="215" t="s">
        <v>423</v>
      </c>
      <c r="D33" s="111"/>
      <c r="E33" s="111"/>
      <c r="F33" s="111"/>
      <c r="G33" s="111"/>
      <c r="H33" s="111"/>
      <c r="I33" s="111"/>
      <c r="J33" s="111"/>
      <c r="K33" s="111"/>
      <c r="L33" s="111"/>
    </row>
    <row r="34" spans="1:12" s="176" customFormat="1" ht="55.5" customHeight="1">
      <c r="A34" s="102">
        <v>25</v>
      </c>
      <c r="B34" s="103" t="s">
        <v>360</v>
      </c>
      <c r="C34" s="216" t="s">
        <v>424</v>
      </c>
      <c r="D34" s="111"/>
      <c r="E34" s="111"/>
      <c r="F34" s="111"/>
      <c r="G34" s="111"/>
      <c r="H34" s="111"/>
      <c r="I34" s="111"/>
      <c r="J34" s="111"/>
      <c r="K34" s="111"/>
      <c r="L34" s="111"/>
    </row>
    <row r="35" spans="1:12" s="175" customFormat="1" ht="55.5" customHeight="1">
      <c r="A35" s="102">
        <v>26</v>
      </c>
      <c r="B35" s="103" t="s">
        <v>361</v>
      </c>
      <c r="C35" s="215" t="s">
        <v>425</v>
      </c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s="175" customFormat="1" ht="55.5" customHeight="1">
      <c r="A36" s="102">
        <v>27</v>
      </c>
      <c r="B36" s="103" t="s">
        <v>362</v>
      </c>
      <c r="C36" s="215" t="s">
        <v>426</v>
      </c>
      <c r="D36" s="111"/>
      <c r="E36" s="111"/>
      <c r="F36" s="111"/>
      <c r="G36" s="111"/>
      <c r="H36" s="111"/>
      <c r="I36" s="111"/>
      <c r="J36" s="111"/>
      <c r="K36" s="111"/>
      <c r="L36" s="111"/>
    </row>
    <row r="37" spans="1:12" s="175" customFormat="1" ht="55.5" customHeight="1">
      <c r="A37" s="102">
        <v>28</v>
      </c>
      <c r="B37" s="103" t="s">
        <v>363</v>
      </c>
      <c r="C37" s="215" t="s">
        <v>427</v>
      </c>
      <c r="D37" s="111"/>
      <c r="E37" s="111"/>
      <c r="F37" s="111"/>
      <c r="G37" s="111"/>
      <c r="H37" s="111"/>
      <c r="I37" s="111"/>
      <c r="J37" s="111"/>
      <c r="K37" s="111"/>
      <c r="L37" s="111"/>
    </row>
    <row r="38" spans="1:12" s="175" customFormat="1" ht="55.5" customHeight="1">
      <c r="A38" s="102">
        <v>29</v>
      </c>
      <c r="B38" s="103" t="s">
        <v>364</v>
      </c>
      <c r="C38" s="106" t="s">
        <v>428</v>
      </c>
      <c r="D38" s="111"/>
      <c r="E38" s="111"/>
      <c r="F38" s="111"/>
      <c r="G38" s="111"/>
      <c r="H38" s="111"/>
      <c r="I38" s="111"/>
      <c r="J38" s="111"/>
      <c r="K38" s="111"/>
      <c r="L38" s="111"/>
    </row>
    <row r="39" spans="1:12" s="175" customFormat="1" ht="55.5" customHeight="1">
      <c r="A39" s="102">
        <v>30</v>
      </c>
      <c r="B39" s="103" t="s">
        <v>365</v>
      </c>
      <c r="C39" s="106" t="s">
        <v>429</v>
      </c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2" s="175" customFormat="1" ht="55.5" customHeight="1">
      <c r="A40" s="102">
        <v>31</v>
      </c>
      <c r="B40" s="103" t="s">
        <v>366</v>
      </c>
      <c r="C40" s="106" t="s">
        <v>430</v>
      </c>
      <c r="D40" s="111"/>
      <c r="E40" s="111"/>
      <c r="F40" s="111"/>
      <c r="G40" s="111"/>
      <c r="H40" s="111"/>
      <c r="I40" s="111"/>
      <c r="J40" s="111"/>
      <c r="K40" s="111"/>
      <c r="L40" s="111"/>
    </row>
    <row r="41" spans="1:12" s="96" customFormat="1" ht="55.5" customHeight="1">
      <c r="A41" s="167">
        <v>32</v>
      </c>
      <c r="B41" s="182" t="s">
        <v>296</v>
      </c>
      <c r="C41" s="185" t="s">
        <v>297</v>
      </c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s="175" customFormat="1" ht="55.5" customHeight="1">
      <c r="A42" s="102">
        <v>33</v>
      </c>
      <c r="B42" s="103" t="s">
        <v>367</v>
      </c>
      <c r="C42" s="104" t="s">
        <v>329</v>
      </c>
      <c r="D42" s="111"/>
      <c r="E42" s="111"/>
      <c r="F42" s="111"/>
      <c r="G42" s="111"/>
      <c r="H42" s="111"/>
      <c r="I42" s="111"/>
      <c r="J42" s="111"/>
      <c r="K42" s="111"/>
      <c r="L42" s="111"/>
    </row>
    <row r="43" spans="1:12" s="175" customFormat="1" ht="55.5" customHeight="1">
      <c r="A43" s="102">
        <v>34</v>
      </c>
      <c r="B43" s="103" t="s">
        <v>368</v>
      </c>
      <c r="C43" s="104" t="s">
        <v>330</v>
      </c>
      <c r="D43" s="111"/>
      <c r="E43" s="111"/>
      <c r="F43" s="111"/>
      <c r="G43" s="111"/>
      <c r="H43" s="111"/>
      <c r="I43" s="111"/>
      <c r="J43" s="111"/>
      <c r="K43" s="111"/>
      <c r="L43" s="111"/>
    </row>
    <row r="44" spans="1:12" s="178" customFormat="1" ht="55.5" customHeight="1" thickBot="1">
      <c r="A44" s="102">
        <v>35</v>
      </c>
      <c r="B44" s="103" t="s">
        <v>369</v>
      </c>
      <c r="C44" s="104" t="s">
        <v>331</v>
      </c>
      <c r="D44" s="111"/>
      <c r="E44" s="111"/>
      <c r="F44" s="111"/>
      <c r="G44" s="111"/>
      <c r="H44" s="111"/>
      <c r="I44" s="111"/>
      <c r="J44" s="111"/>
      <c r="K44" s="111"/>
      <c r="L44" s="111"/>
    </row>
    <row r="45" spans="1:12" s="95" customFormat="1" ht="80.25" customHeight="1" thickBot="1">
      <c r="A45" s="167">
        <v>36</v>
      </c>
      <c r="B45" s="99" t="s">
        <v>298</v>
      </c>
      <c r="C45" s="213" t="s">
        <v>408</v>
      </c>
      <c r="D45" s="101">
        <v>39653</v>
      </c>
      <c r="E45" s="101"/>
      <c r="F45" s="101">
        <v>39653</v>
      </c>
      <c r="G45" s="101">
        <v>43631</v>
      </c>
      <c r="H45" s="101"/>
      <c r="I45" s="101">
        <v>43631</v>
      </c>
      <c r="J45" s="101"/>
      <c r="K45" s="101"/>
      <c r="L45" s="101"/>
    </row>
    <row r="46" spans="1:12" s="170" customFormat="1" ht="75">
      <c r="A46" s="167">
        <v>37</v>
      </c>
      <c r="B46" s="182" t="s">
        <v>85</v>
      </c>
      <c r="C46" s="186" t="s">
        <v>301</v>
      </c>
      <c r="D46" s="101"/>
      <c r="E46" s="101"/>
      <c r="F46" s="101"/>
      <c r="G46" s="101"/>
      <c r="H46" s="101"/>
      <c r="I46" s="101"/>
      <c r="J46" s="101"/>
      <c r="K46" s="101"/>
      <c r="L46" s="101"/>
    </row>
    <row r="47" spans="1:12" s="175" customFormat="1" ht="55.5" customHeight="1">
      <c r="A47" s="102">
        <v>38</v>
      </c>
      <c r="B47" s="103" t="s">
        <v>370</v>
      </c>
      <c r="C47" s="179" t="s">
        <v>332</v>
      </c>
      <c r="D47" s="111"/>
      <c r="E47" s="111"/>
      <c r="F47" s="111"/>
      <c r="G47" s="111"/>
      <c r="H47" s="111"/>
      <c r="I47" s="111"/>
      <c r="J47" s="111"/>
      <c r="K47" s="111"/>
      <c r="L47" s="111"/>
    </row>
    <row r="48" spans="1:12" s="178" customFormat="1" ht="55.5" customHeight="1" thickBot="1">
      <c r="A48" s="102">
        <v>39</v>
      </c>
      <c r="B48" s="103" t="s">
        <v>371</v>
      </c>
      <c r="C48" s="179" t="s">
        <v>413</v>
      </c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 s="173" customFormat="1" ht="55.5" customHeight="1" thickBot="1">
      <c r="A49" s="102">
        <v>40</v>
      </c>
      <c r="B49" s="103" t="s">
        <v>372</v>
      </c>
      <c r="C49" s="179" t="s">
        <v>334</v>
      </c>
      <c r="D49" s="111"/>
      <c r="E49" s="111"/>
      <c r="F49" s="111"/>
      <c r="G49" s="111"/>
      <c r="H49" s="111"/>
      <c r="I49" s="111"/>
      <c r="J49" s="111"/>
      <c r="K49" s="111"/>
      <c r="L49" s="111"/>
    </row>
    <row r="50" spans="1:12" s="187" customFormat="1" ht="75">
      <c r="A50" s="167">
        <v>41</v>
      </c>
      <c r="B50" s="182" t="s">
        <v>84</v>
      </c>
      <c r="C50" s="186" t="s">
        <v>300</v>
      </c>
      <c r="D50" s="101">
        <v>0</v>
      </c>
      <c r="E50" s="101"/>
      <c r="F50" s="101">
        <v>0</v>
      </c>
      <c r="G50" s="101"/>
      <c r="H50" s="101"/>
      <c r="I50" s="101"/>
      <c r="J50" s="101"/>
      <c r="K50" s="101"/>
      <c r="L50" s="101"/>
    </row>
    <row r="51" spans="1:12" s="175" customFormat="1" ht="55.5" customHeight="1">
      <c r="A51" s="102">
        <v>42</v>
      </c>
      <c r="B51" s="103" t="s">
        <v>373</v>
      </c>
      <c r="C51" s="174" t="s">
        <v>97</v>
      </c>
      <c r="D51" s="111"/>
      <c r="E51" s="111"/>
      <c r="F51" s="111"/>
      <c r="G51" s="111"/>
      <c r="H51" s="111"/>
      <c r="I51" s="111"/>
      <c r="J51" s="111"/>
      <c r="K51" s="111"/>
      <c r="L51" s="111"/>
    </row>
    <row r="52" spans="1:12" s="175" customFormat="1" ht="55.5" customHeight="1">
      <c r="A52" s="102">
        <v>43</v>
      </c>
      <c r="B52" s="103" t="s">
        <v>374</v>
      </c>
      <c r="C52" s="174" t="s">
        <v>98</v>
      </c>
      <c r="D52" s="111"/>
      <c r="E52" s="111"/>
      <c r="F52" s="111"/>
      <c r="G52" s="111"/>
      <c r="H52" s="111"/>
      <c r="I52" s="111"/>
      <c r="J52" s="111"/>
      <c r="K52" s="111"/>
      <c r="L52" s="111"/>
    </row>
    <row r="53" spans="1:12" s="187" customFormat="1" ht="55.5" customHeight="1">
      <c r="A53" s="167">
        <v>44</v>
      </c>
      <c r="B53" s="182" t="s">
        <v>86</v>
      </c>
      <c r="C53" s="188" t="s">
        <v>335</v>
      </c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2" s="175" customFormat="1" ht="55.5" customHeight="1">
      <c r="A54" s="102">
        <v>45</v>
      </c>
      <c r="B54" s="103" t="s">
        <v>375</v>
      </c>
      <c r="C54" s="106" t="s">
        <v>336</v>
      </c>
      <c r="D54" s="111"/>
      <c r="E54" s="111"/>
      <c r="F54" s="111"/>
      <c r="G54" s="111"/>
      <c r="H54" s="111"/>
      <c r="I54" s="111"/>
      <c r="J54" s="111"/>
      <c r="K54" s="111"/>
      <c r="L54" s="111"/>
    </row>
    <row r="55" spans="1:12" s="175" customFormat="1" ht="55.5" customHeight="1" thickBot="1">
      <c r="A55" s="102">
        <v>46</v>
      </c>
      <c r="B55" s="103" t="s">
        <v>376</v>
      </c>
      <c r="C55" s="106" t="s">
        <v>337</v>
      </c>
      <c r="D55" s="111"/>
      <c r="E55" s="111"/>
      <c r="F55" s="111"/>
      <c r="G55" s="111"/>
      <c r="H55" s="111"/>
      <c r="I55" s="111"/>
      <c r="J55" s="111"/>
      <c r="K55" s="111"/>
      <c r="L55" s="111"/>
    </row>
    <row r="56" spans="1:12" s="180" customFormat="1" ht="55.5" customHeight="1" thickBot="1">
      <c r="A56" s="102">
        <v>47</v>
      </c>
      <c r="B56" s="103" t="s">
        <v>377</v>
      </c>
      <c r="C56" s="106" t="s">
        <v>338</v>
      </c>
      <c r="D56" s="111"/>
      <c r="E56" s="111"/>
      <c r="F56" s="111"/>
      <c r="G56" s="111"/>
      <c r="H56" s="111"/>
      <c r="I56" s="111"/>
      <c r="J56" s="111"/>
      <c r="K56" s="111"/>
      <c r="L56" s="111"/>
    </row>
    <row r="57" spans="1:12" s="170" customFormat="1" ht="55.5" customHeight="1">
      <c r="A57" s="167">
        <v>48</v>
      </c>
      <c r="B57" s="182" t="s">
        <v>302</v>
      </c>
      <c r="C57" s="185" t="s">
        <v>303</v>
      </c>
      <c r="D57" s="101">
        <v>239</v>
      </c>
      <c r="E57" s="101"/>
      <c r="F57" s="101">
        <v>239</v>
      </c>
      <c r="G57" s="101">
        <v>239</v>
      </c>
      <c r="H57" s="101"/>
      <c r="I57" s="101">
        <v>239</v>
      </c>
      <c r="J57" s="101"/>
      <c r="K57" s="101"/>
      <c r="L57" s="101"/>
    </row>
    <row r="58" spans="1:12" s="178" customFormat="1" ht="55.5" customHeight="1" thickBot="1">
      <c r="A58" s="102">
        <v>49</v>
      </c>
      <c r="B58" s="103" t="s">
        <v>378</v>
      </c>
      <c r="C58" s="174" t="s">
        <v>99</v>
      </c>
      <c r="D58" s="111">
        <v>239</v>
      </c>
      <c r="E58" s="111"/>
      <c r="F58" s="111">
        <v>239</v>
      </c>
      <c r="G58" s="111"/>
      <c r="H58" s="111"/>
      <c r="I58" s="111"/>
      <c r="J58" s="111"/>
      <c r="K58" s="111"/>
      <c r="L58" s="111"/>
    </row>
    <row r="59" spans="1:12" s="180" customFormat="1" ht="55.5" customHeight="1" thickBot="1">
      <c r="A59" s="102">
        <v>50</v>
      </c>
      <c r="B59" s="103" t="s">
        <v>379</v>
      </c>
      <c r="C59" s="174" t="s">
        <v>100</v>
      </c>
      <c r="D59" s="111"/>
      <c r="E59" s="111"/>
      <c r="F59" s="111"/>
      <c r="G59" s="111"/>
      <c r="H59" s="111"/>
      <c r="I59" s="111"/>
      <c r="J59" s="111"/>
      <c r="K59" s="111"/>
      <c r="L59" s="111"/>
    </row>
    <row r="60" spans="1:12" s="170" customFormat="1" ht="55.5" customHeight="1">
      <c r="A60" s="167">
        <v>51</v>
      </c>
      <c r="B60" s="182" t="s">
        <v>304</v>
      </c>
      <c r="C60" s="100" t="s">
        <v>305</v>
      </c>
      <c r="D60" s="101"/>
      <c r="E60" s="101"/>
      <c r="F60" s="101"/>
      <c r="G60" s="101"/>
      <c r="H60" s="101"/>
      <c r="I60" s="101"/>
      <c r="J60" s="101"/>
      <c r="K60" s="101"/>
      <c r="L60" s="101"/>
    </row>
    <row r="61" spans="1:12" s="187" customFormat="1" ht="55.5" customHeight="1">
      <c r="A61" s="167">
        <v>52</v>
      </c>
      <c r="B61" s="182" t="s">
        <v>306</v>
      </c>
      <c r="C61" s="100" t="s">
        <v>307</v>
      </c>
      <c r="D61" s="101">
        <v>39895</v>
      </c>
      <c r="E61" s="101"/>
      <c r="F61" s="101">
        <v>39895</v>
      </c>
      <c r="G61" s="101">
        <f>G57+G53+G50+G46+G45+G41+G25+G18+G10</f>
        <v>44975</v>
      </c>
      <c r="H61" s="101"/>
      <c r="I61" s="101">
        <v>44975</v>
      </c>
      <c r="J61" s="101"/>
      <c r="K61" s="101"/>
      <c r="L61" s="101"/>
    </row>
    <row r="62" spans="1:9" s="178" customFormat="1" ht="42" customHeight="1" thickBot="1">
      <c r="A62" s="102"/>
      <c r="B62" s="103"/>
      <c r="C62" s="181"/>
      <c r="D62" s="111"/>
      <c r="E62" s="111"/>
      <c r="F62" s="111"/>
      <c r="I62" s="178" t="s">
        <v>565</v>
      </c>
    </row>
    <row r="63" spans="1:6" s="173" customFormat="1" ht="42" customHeight="1" thickBot="1">
      <c r="A63" s="102"/>
      <c r="B63" s="105"/>
      <c r="C63" s="172"/>
      <c r="D63" s="111"/>
      <c r="E63" s="111"/>
      <c r="F63" s="111"/>
    </row>
    <row r="64" spans="1:6" s="98" customFormat="1" ht="42" customHeight="1" thickBot="1">
      <c r="A64" s="102"/>
      <c r="B64" s="105"/>
      <c r="C64" s="106"/>
      <c r="D64" s="111"/>
      <c r="E64" s="111"/>
      <c r="F64" s="111"/>
    </row>
    <row r="65" spans="1:6" s="180" customFormat="1" ht="42" customHeight="1" thickBot="1">
      <c r="A65" s="102"/>
      <c r="B65" s="171"/>
      <c r="C65" s="172"/>
      <c r="D65" s="111"/>
      <c r="E65" s="111"/>
      <c r="F65" s="111"/>
    </row>
    <row r="66" spans="1:6" s="97" customFormat="1" ht="42" customHeight="1">
      <c r="A66" s="102"/>
      <c r="B66" s="103"/>
      <c r="C66" s="104"/>
      <c r="D66" s="111"/>
      <c r="E66" s="111"/>
      <c r="F66" s="111"/>
    </row>
    <row r="67" spans="1:6" s="178" customFormat="1" ht="42" customHeight="1" thickBot="1">
      <c r="A67" s="102"/>
      <c r="B67" s="103"/>
      <c r="C67" s="104"/>
      <c r="D67" s="111"/>
      <c r="E67" s="111"/>
      <c r="F67" s="111"/>
    </row>
    <row r="68" spans="1:6" s="180" customFormat="1" ht="42" customHeight="1" thickBot="1">
      <c r="A68" s="102"/>
      <c r="B68" s="171"/>
      <c r="C68" s="172"/>
      <c r="D68" s="111"/>
      <c r="E68" s="111"/>
      <c r="F68" s="111"/>
    </row>
    <row r="69" spans="1:6" s="97" customFormat="1" ht="42" customHeight="1">
      <c r="A69" s="102"/>
      <c r="B69" s="103"/>
      <c r="C69" s="104"/>
      <c r="D69" s="111"/>
      <c r="E69" s="111"/>
      <c r="F69" s="111"/>
    </row>
    <row r="70" spans="1:6" s="178" customFormat="1" ht="42" customHeight="1" thickBot="1">
      <c r="A70" s="102"/>
      <c r="B70" s="103"/>
      <c r="C70" s="104"/>
      <c r="D70" s="111"/>
      <c r="E70" s="111"/>
      <c r="F70" s="111"/>
    </row>
    <row r="71" spans="1:6" s="180" customFormat="1" ht="42" customHeight="1" thickBot="1">
      <c r="A71" s="102"/>
      <c r="B71" s="171"/>
      <c r="C71" s="172"/>
      <c r="D71" s="111"/>
      <c r="E71" s="111"/>
      <c r="F71" s="111"/>
    </row>
    <row r="72" spans="1:6" s="98" customFormat="1" ht="42" customHeight="1" thickBot="1">
      <c r="A72" s="102"/>
      <c r="B72" s="105"/>
      <c r="C72" s="172"/>
      <c r="D72" s="111"/>
      <c r="E72" s="111"/>
      <c r="F72" s="111"/>
    </row>
    <row r="73" spans="1:6" s="173" customFormat="1" ht="42" customHeight="1" thickBot="1">
      <c r="A73" s="102"/>
      <c r="B73" s="171"/>
      <c r="C73" s="172"/>
      <c r="D73" s="111"/>
      <c r="E73" s="111"/>
      <c r="F73" s="111"/>
    </row>
    <row r="74" spans="1:6" ht="38.25">
      <c r="A74" s="107"/>
      <c r="B74" s="108"/>
      <c r="C74" s="109"/>
      <c r="D74" s="109"/>
      <c r="E74" s="109"/>
      <c r="F74" s="110"/>
    </row>
    <row r="75" ht="20.25">
      <c r="D75" s="20"/>
    </row>
    <row r="76" ht="20.25">
      <c r="D76" s="19"/>
    </row>
    <row r="78" ht="20.25">
      <c r="B78" s="8"/>
    </row>
  </sheetData>
  <sheetProtection/>
  <mergeCells count="10">
    <mergeCell ref="J7:L9"/>
    <mergeCell ref="G7:I9"/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fitToHeight="1" fitToWidth="1" horizontalDpi="300" verticalDpi="300" orientation="portrait" paperSize="8" scale="2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30" customWidth="1"/>
    <col min="2" max="2" width="14.75390625" style="21" bestFit="1" customWidth="1"/>
    <col min="3" max="3" width="82.00390625" style="21" customWidth="1"/>
    <col min="4" max="4" width="39.75390625" style="21" bestFit="1" customWidth="1"/>
    <col min="5" max="6" width="47.75390625" style="21" bestFit="1" customWidth="1"/>
    <col min="7" max="7" width="0.74609375" style="21" customWidth="1"/>
    <col min="8" max="16384" width="9.125" style="21" customWidth="1"/>
  </cols>
  <sheetData>
    <row r="1" spans="1:6" ht="20.25">
      <c r="A1" s="492" t="s">
        <v>588</v>
      </c>
      <c r="B1" s="493"/>
      <c r="C1" s="493"/>
      <c r="D1" s="494"/>
      <c r="E1" s="359"/>
      <c r="F1" s="359"/>
    </row>
    <row r="2" spans="1:7" ht="62.25" customHeight="1">
      <c r="A2" s="495" t="s">
        <v>533</v>
      </c>
      <c r="B2" s="496"/>
      <c r="C2" s="496"/>
      <c r="D2" s="497"/>
      <c r="E2" s="360"/>
      <c r="F2" s="360"/>
      <c r="G2" s="27"/>
    </row>
    <row r="3" spans="1:6" ht="30" customHeight="1">
      <c r="A3" s="56"/>
      <c r="B3" s="57"/>
      <c r="C3" s="57"/>
      <c r="D3" s="58"/>
      <c r="E3" s="359"/>
      <c r="F3" s="359"/>
    </row>
    <row r="4" spans="1:6" s="190" customFormat="1" ht="42.75" customHeight="1">
      <c r="A4" s="491" t="s">
        <v>239</v>
      </c>
      <c r="B4" s="189"/>
      <c r="C4" s="189" t="s">
        <v>237</v>
      </c>
      <c r="D4" s="189" t="s">
        <v>209</v>
      </c>
      <c r="E4" s="189" t="s">
        <v>208</v>
      </c>
      <c r="F4" s="189" t="s">
        <v>208</v>
      </c>
    </row>
    <row r="5" spans="1:10" s="192" customFormat="1" ht="42.75" customHeight="1">
      <c r="A5" s="491"/>
      <c r="B5" s="189"/>
      <c r="C5" s="189" t="s">
        <v>0</v>
      </c>
      <c r="D5" s="189" t="s">
        <v>1</v>
      </c>
      <c r="E5" s="352" t="s">
        <v>501</v>
      </c>
      <c r="F5" s="373">
        <v>42369</v>
      </c>
      <c r="G5" s="191"/>
      <c r="H5" s="191"/>
      <c r="I5" s="191"/>
      <c r="J5" s="191"/>
    </row>
    <row r="6" spans="1:10" s="197" customFormat="1" ht="42.75" customHeight="1">
      <c r="A6" s="206">
        <v>1</v>
      </c>
      <c r="B6" s="206" t="s">
        <v>52</v>
      </c>
      <c r="C6" s="194" t="s">
        <v>2</v>
      </c>
      <c r="D6" s="195">
        <v>23336</v>
      </c>
      <c r="E6" s="195">
        <f>E7+E13+E22</f>
        <v>27585</v>
      </c>
      <c r="F6" s="195"/>
      <c r="G6" s="196"/>
      <c r="H6" s="196"/>
      <c r="I6" s="196"/>
      <c r="J6" s="196"/>
    </row>
    <row r="7" spans="1:6" s="197" customFormat="1" ht="42.75" customHeight="1">
      <c r="A7" s="206">
        <v>2</v>
      </c>
      <c r="B7" s="198" t="s">
        <v>53</v>
      </c>
      <c r="C7" s="194" t="s">
        <v>381</v>
      </c>
      <c r="D7" s="195">
        <v>21896</v>
      </c>
      <c r="E7" s="195">
        <f>SUM(E8:E12)</f>
        <v>25867</v>
      </c>
      <c r="F7" s="195"/>
    </row>
    <row r="8" spans="1:6" s="190" customFormat="1" ht="42.75" customHeight="1">
      <c r="A8" s="199">
        <v>3</v>
      </c>
      <c r="B8" s="200" t="s">
        <v>54</v>
      </c>
      <c r="C8" s="201" t="s">
        <v>3</v>
      </c>
      <c r="D8" s="202">
        <v>21160</v>
      </c>
      <c r="E8" s="202">
        <v>25639</v>
      </c>
      <c r="F8" s="202"/>
    </row>
    <row r="9" spans="1:6" s="190" customFormat="1" ht="42.75" customHeight="1">
      <c r="A9" s="199">
        <v>4</v>
      </c>
      <c r="B9" s="200" t="s">
        <v>55</v>
      </c>
      <c r="C9" s="201" t="s">
        <v>4</v>
      </c>
      <c r="D9" s="202">
        <v>736</v>
      </c>
      <c r="E9" s="202">
        <v>0</v>
      </c>
      <c r="F9" s="202"/>
    </row>
    <row r="10" spans="1:6" s="190" customFormat="1" ht="42.75" customHeight="1">
      <c r="A10" s="199">
        <v>5</v>
      </c>
      <c r="B10" s="200" t="s">
        <v>56</v>
      </c>
      <c r="C10" s="201" t="s">
        <v>382</v>
      </c>
      <c r="D10" s="202">
        <v>0</v>
      </c>
      <c r="E10" s="202">
        <v>228</v>
      </c>
      <c r="F10" s="202"/>
    </row>
    <row r="11" spans="1:6" s="190" customFormat="1" ht="42.75" customHeight="1">
      <c r="A11" s="199">
        <v>6</v>
      </c>
      <c r="B11" s="200" t="s">
        <v>57</v>
      </c>
      <c r="C11" s="201" t="s">
        <v>383</v>
      </c>
      <c r="D11" s="202">
        <v>0</v>
      </c>
      <c r="E11" s="202">
        <v>0</v>
      </c>
      <c r="F11" s="202"/>
    </row>
    <row r="12" spans="1:6" s="190" customFormat="1" ht="42.75" customHeight="1">
      <c r="A12" s="199">
        <v>7</v>
      </c>
      <c r="B12" s="200" t="s">
        <v>58</v>
      </c>
      <c r="C12" s="201" t="s">
        <v>12</v>
      </c>
      <c r="D12" s="202">
        <v>0</v>
      </c>
      <c r="E12" s="202">
        <v>0</v>
      </c>
      <c r="F12" s="202"/>
    </row>
    <row r="13" spans="1:9" s="197" customFormat="1" ht="42.75" customHeight="1">
      <c r="A13" s="206">
        <v>8</v>
      </c>
      <c r="B13" s="198" t="s">
        <v>59</v>
      </c>
      <c r="C13" s="194" t="s">
        <v>5</v>
      </c>
      <c r="D13" s="195">
        <v>1280</v>
      </c>
      <c r="E13" s="195">
        <f>SUM(E14:E21)</f>
        <v>1485</v>
      </c>
      <c r="F13" s="195"/>
      <c r="I13" s="203"/>
    </row>
    <row r="14" spans="1:6" s="190" customFormat="1" ht="42.75" customHeight="1">
      <c r="A14" s="199">
        <v>9</v>
      </c>
      <c r="B14" s="200" t="s">
        <v>60</v>
      </c>
      <c r="C14" s="201" t="s">
        <v>384</v>
      </c>
      <c r="D14" s="202">
        <v>0</v>
      </c>
      <c r="E14" s="202">
        <v>0</v>
      </c>
      <c r="F14" s="202"/>
    </row>
    <row r="15" spans="1:6" s="190" customFormat="1" ht="42.75" customHeight="1">
      <c r="A15" s="199">
        <v>10</v>
      </c>
      <c r="B15" s="200" t="s">
        <v>61</v>
      </c>
      <c r="C15" s="204" t="s">
        <v>385</v>
      </c>
      <c r="D15" s="202">
        <v>0</v>
      </c>
      <c r="E15" s="202">
        <v>0</v>
      </c>
      <c r="F15" s="202"/>
    </row>
    <row r="16" spans="1:6" s="190" customFormat="1" ht="69" customHeight="1">
      <c r="A16" s="199">
        <v>11</v>
      </c>
      <c r="B16" s="200" t="s">
        <v>62</v>
      </c>
      <c r="C16" s="201" t="s">
        <v>6</v>
      </c>
      <c r="D16" s="202">
        <v>0</v>
      </c>
      <c r="E16" s="202"/>
      <c r="F16" s="202"/>
    </row>
    <row r="17" spans="1:6" s="190" customFormat="1" ht="42.75" customHeight="1">
      <c r="A17" s="199">
        <v>12</v>
      </c>
      <c r="B17" s="200" t="s">
        <v>63</v>
      </c>
      <c r="C17" s="201" t="s">
        <v>7</v>
      </c>
      <c r="D17" s="202">
        <v>0</v>
      </c>
      <c r="E17" s="202">
        <v>0</v>
      </c>
      <c r="F17" s="202"/>
    </row>
    <row r="18" spans="1:6" s="190" customFormat="1" ht="42.75" customHeight="1">
      <c r="A18" s="199">
        <v>13</v>
      </c>
      <c r="B18" s="200" t="s">
        <v>64</v>
      </c>
      <c r="C18" s="201" t="s">
        <v>8</v>
      </c>
      <c r="D18" s="202">
        <v>0</v>
      </c>
      <c r="E18" s="202">
        <v>0</v>
      </c>
      <c r="F18" s="202"/>
    </row>
    <row r="19" spans="1:6" s="190" customFormat="1" ht="42.75" customHeight="1">
      <c r="A19" s="199">
        <v>14</v>
      </c>
      <c r="B19" s="200" t="s">
        <v>65</v>
      </c>
      <c r="C19" s="204" t="s">
        <v>386</v>
      </c>
      <c r="D19" s="202">
        <v>0</v>
      </c>
      <c r="E19" s="202">
        <v>0</v>
      </c>
      <c r="F19" s="202"/>
    </row>
    <row r="20" spans="1:6" s="190" customFormat="1" ht="42.75" customHeight="1">
      <c r="A20" s="199">
        <v>15</v>
      </c>
      <c r="B20" s="200" t="s">
        <v>66</v>
      </c>
      <c r="C20" s="204" t="s">
        <v>9</v>
      </c>
      <c r="D20" s="202">
        <v>1280</v>
      </c>
      <c r="E20" s="202">
        <v>1485</v>
      </c>
      <c r="F20" s="202"/>
    </row>
    <row r="21" spans="1:10" s="190" customFormat="1" ht="67.5" customHeight="1">
      <c r="A21" s="199">
        <v>16</v>
      </c>
      <c r="B21" s="200" t="s">
        <v>67</v>
      </c>
      <c r="C21" s="204" t="s">
        <v>387</v>
      </c>
      <c r="D21" s="202">
        <v>0</v>
      </c>
      <c r="E21" s="202">
        <v>0</v>
      </c>
      <c r="F21" s="202"/>
      <c r="J21" s="190" t="s">
        <v>159</v>
      </c>
    </row>
    <row r="22" spans="1:6" s="197" customFormat="1" ht="42.75" customHeight="1">
      <c r="A22" s="206">
        <v>17</v>
      </c>
      <c r="B22" s="198" t="s">
        <v>68</v>
      </c>
      <c r="C22" s="194" t="s">
        <v>10</v>
      </c>
      <c r="D22" s="195">
        <v>160</v>
      </c>
      <c r="E22" s="195">
        <f>SUM(E23:E25)</f>
        <v>233</v>
      </c>
      <c r="F22" s="195"/>
    </row>
    <row r="23" spans="1:6" s="190" customFormat="1" ht="42.75" customHeight="1">
      <c r="A23" s="199">
        <v>18</v>
      </c>
      <c r="B23" s="200" t="s">
        <v>69</v>
      </c>
      <c r="C23" s="201" t="s">
        <v>11</v>
      </c>
      <c r="D23" s="202">
        <v>160</v>
      </c>
      <c r="E23" s="202">
        <v>233</v>
      </c>
      <c r="F23" s="202"/>
    </row>
    <row r="24" spans="1:6" s="190" customFormat="1" ht="42.75" customHeight="1">
      <c r="A24" s="199">
        <v>19</v>
      </c>
      <c r="B24" s="200" t="s">
        <v>70</v>
      </c>
      <c r="C24" s="201" t="s">
        <v>499</v>
      </c>
      <c r="D24" s="202">
        <v>0</v>
      </c>
      <c r="E24" s="202">
        <v>0</v>
      </c>
      <c r="F24" s="202"/>
    </row>
    <row r="25" spans="1:6" s="190" customFormat="1" ht="42.75" customHeight="1">
      <c r="A25" s="199">
        <v>20</v>
      </c>
      <c r="B25" s="200" t="s">
        <v>199</v>
      </c>
      <c r="C25" s="201" t="s">
        <v>388</v>
      </c>
      <c r="D25" s="202">
        <v>0</v>
      </c>
      <c r="E25" s="202">
        <v>0</v>
      </c>
      <c r="F25" s="202"/>
    </row>
    <row r="26" spans="1:6" s="197" customFormat="1" ht="60">
      <c r="A26" s="206">
        <v>21</v>
      </c>
      <c r="B26" s="206" t="s">
        <v>71</v>
      </c>
      <c r="C26" s="194" t="s">
        <v>389</v>
      </c>
      <c r="D26" s="205">
        <v>6864</v>
      </c>
      <c r="E26" s="205">
        <v>6960</v>
      </c>
      <c r="F26" s="205"/>
    </row>
    <row r="27" ht="12.75">
      <c r="D27" s="29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53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2"/>
  <sheetViews>
    <sheetView view="pageBreakPreview" zoomScale="85" zoomScaleSheetLayoutView="85" zoomScalePageLayoutView="0" workbookViewId="0" topLeftCell="A1">
      <selection activeCell="E29" sqref="E29"/>
    </sheetView>
  </sheetViews>
  <sheetFormatPr defaultColWidth="9.00390625" defaultRowHeight="12.75"/>
  <cols>
    <col min="1" max="1" width="13.00390625" style="69" customWidth="1"/>
    <col min="2" max="2" width="13.00390625" style="23" customWidth="1"/>
    <col min="3" max="3" width="57.125" style="21" customWidth="1"/>
    <col min="4" max="4" width="24.375" style="44" customWidth="1"/>
    <col min="5" max="6" width="16.125" style="21" bestFit="1" customWidth="1"/>
    <col min="7" max="7" width="24.125" style="21" customWidth="1"/>
    <col min="8" max="16384" width="9.125" style="21" customWidth="1"/>
  </cols>
  <sheetData>
    <row r="1" spans="1:7" ht="20.25">
      <c r="A1" s="568" t="s">
        <v>262</v>
      </c>
      <c r="B1" s="568"/>
      <c r="C1" s="568"/>
      <c r="D1" s="568"/>
      <c r="E1" s="362"/>
      <c r="F1" s="362"/>
      <c r="G1" s="50"/>
    </row>
    <row r="2" spans="1:9" s="31" customFormat="1" ht="49.5" customHeight="1">
      <c r="A2" s="501" t="s">
        <v>534</v>
      </c>
      <c r="B2" s="501"/>
      <c r="C2" s="501"/>
      <c r="D2" s="501"/>
      <c r="E2" s="364"/>
      <c r="F2" s="364"/>
      <c r="G2" s="51"/>
      <c r="I2" s="32"/>
    </row>
    <row r="3" spans="1:9" s="31" customFormat="1" ht="49.5" customHeight="1">
      <c r="A3" s="567" t="s">
        <v>239</v>
      </c>
      <c r="B3" s="566" t="s">
        <v>207</v>
      </c>
      <c r="C3" s="566"/>
      <c r="D3" s="88" t="s">
        <v>238</v>
      </c>
      <c r="E3" s="350" t="s">
        <v>208</v>
      </c>
      <c r="F3" s="370" t="s">
        <v>208</v>
      </c>
      <c r="G3" s="33"/>
      <c r="I3" s="32"/>
    </row>
    <row r="4" spans="1:7" ht="40.5">
      <c r="A4" s="567"/>
      <c r="B4" s="566" t="s">
        <v>76</v>
      </c>
      <c r="C4" s="566"/>
      <c r="D4" s="88" t="s">
        <v>96</v>
      </c>
      <c r="E4" s="350" t="s">
        <v>500</v>
      </c>
      <c r="F4" s="374">
        <v>42735</v>
      </c>
      <c r="G4" s="23"/>
    </row>
    <row r="5" spans="1:6" s="36" customFormat="1" ht="20.25">
      <c r="A5" s="78">
        <v>1</v>
      </c>
      <c r="B5" s="79" t="s">
        <v>52</v>
      </c>
      <c r="C5" s="80" t="s">
        <v>50</v>
      </c>
      <c r="D5" s="130">
        <v>9695</v>
      </c>
      <c r="E5" s="130">
        <f>E6+E17+E29+E35+E39</f>
        <v>10320</v>
      </c>
      <c r="F5" s="130"/>
    </row>
    <row r="6" spans="1:6" s="38" customFormat="1" ht="20.25">
      <c r="A6" s="70">
        <v>2</v>
      </c>
      <c r="B6" s="75"/>
      <c r="C6" s="71" t="s">
        <v>13</v>
      </c>
      <c r="D6" s="212">
        <v>2724</v>
      </c>
      <c r="E6" s="212">
        <f>SUM(E7:E16)</f>
        <v>1938</v>
      </c>
      <c r="F6" s="212"/>
    </row>
    <row r="7" spans="1:6" ht="20.25">
      <c r="A7" s="81">
        <v>3</v>
      </c>
      <c r="B7" s="72" t="s">
        <v>101</v>
      </c>
      <c r="C7" s="73" t="s">
        <v>14</v>
      </c>
      <c r="D7" s="365">
        <v>320</v>
      </c>
      <c r="E7" s="365">
        <v>0</v>
      </c>
      <c r="F7" s="365"/>
    </row>
    <row r="8" spans="1:6" ht="20.25">
      <c r="A8" s="81">
        <v>4</v>
      </c>
      <c r="B8" s="72" t="s">
        <v>102</v>
      </c>
      <c r="C8" s="73" t="s">
        <v>15</v>
      </c>
      <c r="D8" s="365">
        <v>15</v>
      </c>
      <c r="E8" s="365">
        <v>0</v>
      </c>
      <c r="F8" s="365"/>
    </row>
    <row r="9" spans="1:6" ht="20.25">
      <c r="A9" s="81">
        <v>5</v>
      </c>
      <c r="B9" s="72" t="s">
        <v>103</v>
      </c>
      <c r="C9" s="73" t="s">
        <v>16</v>
      </c>
      <c r="D9" s="365">
        <v>1396</v>
      </c>
      <c r="E9" s="365">
        <v>1189</v>
      </c>
      <c r="F9" s="365"/>
    </row>
    <row r="10" spans="1:6" ht="20.25">
      <c r="A10" s="81">
        <v>6</v>
      </c>
      <c r="B10" s="72" t="s">
        <v>104</v>
      </c>
      <c r="C10" s="73" t="s">
        <v>17</v>
      </c>
      <c r="D10" s="365">
        <v>203</v>
      </c>
      <c r="E10" s="365">
        <v>103</v>
      </c>
      <c r="F10" s="365"/>
    </row>
    <row r="11" spans="1:6" ht="20.25">
      <c r="A11" s="81">
        <v>7</v>
      </c>
      <c r="B11" s="72" t="s">
        <v>105</v>
      </c>
      <c r="C11" s="73" t="s">
        <v>18</v>
      </c>
      <c r="D11" s="365">
        <v>0</v>
      </c>
      <c r="E11" s="365">
        <v>0</v>
      </c>
      <c r="F11" s="365"/>
    </row>
    <row r="12" spans="1:6" ht="20.25">
      <c r="A12" s="81">
        <v>8</v>
      </c>
      <c r="B12" s="72" t="s">
        <v>106</v>
      </c>
      <c r="C12" s="73" t="s">
        <v>19</v>
      </c>
      <c r="D12" s="365">
        <v>0</v>
      </c>
      <c r="E12" s="365">
        <v>0</v>
      </c>
      <c r="F12" s="365"/>
    </row>
    <row r="13" spans="1:6" ht="20.25">
      <c r="A13" s="81">
        <v>9</v>
      </c>
      <c r="B13" s="72" t="s">
        <v>107</v>
      </c>
      <c r="C13" s="73" t="s">
        <v>20</v>
      </c>
      <c r="D13" s="365">
        <v>0</v>
      </c>
      <c r="E13" s="365">
        <v>0</v>
      </c>
      <c r="F13" s="365"/>
    </row>
    <row r="14" spans="1:6" ht="40.5">
      <c r="A14" s="81">
        <v>10</v>
      </c>
      <c r="B14" s="72" t="s">
        <v>108</v>
      </c>
      <c r="C14" s="73" t="s">
        <v>21</v>
      </c>
      <c r="D14" s="365">
        <v>0</v>
      </c>
      <c r="E14" s="365">
        <v>0</v>
      </c>
      <c r="F14" s="365"/>
    </row>
    <row r="15" spans="1:6" ht="20.25">
      <c r="A15" s="81">
        <v>11</v>
      </c>
      <c r="B15" s="72" t="s">
        <v>109</v>
      </c>
      <c r="C15" s="73" t="s">
        <v>22</v>
      </c>
      <c r="D15" s="365">
        <v>0</v>
      </c>
      <c r="E15" s="365">
        <v>0</v>
      </c>
      <c r="F15" s="365"/>
    </row>
    <row r="16" spans="1:6" ht="40.5">
      <c r="A16" s="81">
        <v>12</v>
      </c>
      <c r="B16" s="72" t="s">
        <v>110</v>
      </c>
      <c r="C16" s="73" t="s">
        <v>23</v>
      </c>
      <c r="D16" s="365">
        <v>790</v>
      </c>
      <c r="E16" s="365">
        <v>646</v>
      </c>
      <c r="F16" s="365"/>
    </row>
    <row r="17" spans="1:6" s="38" customFormat="1" ht="20.25">
      <c r="A17" s="70">
        <v>13</v>
      </c>
      <c r="B17" s="75"/>
      <c r="C17" s="71" t="s">
        <v>24</v>
      </c>
      <c r="D17" s="131">
        <v>3790</v>
      </c>
      <c r="E17" s="131">
        <f>SUM(E18:E28)</f>
        <v>5860</v>
      </c>
      <c r="F17" s="131"/>
    </row>
    <row r="18" spans="1:6" ht="20.25">
      <c r="A18" s="81">
        <v>14</v>
      </c>
      <c r="B18" s="72" t="s">
        <v>111</v>
      </c>
      <c r="C18" s="73" t="s">
        <v>25</v>
      </c>
      <c r="D18" s="365">
        <v>1071</v>
      </c>
      <c r="E18" s="365">
        <v>2243</v>
      </c>
      <c r="F18" s="365"/>
    </row>
    <row r="19" spans="1:6" ht="20.25">
      <c r="A19" s="81">
        <v>15</v>
      </c>
      <c r="B19" s="72" t="s">
        <v>112</v>
      </c>
      <c r="C19" s="73" t="s">
        <v>26</v>
      </c>
      <c r="D19" s="365">
        <v>0</v>
      </c>
      <c r="E19" s="365">
        <v>18</v>
      </c>
      <c r="F19" s="365"/>
    </row>
    <row r="20" spans="1:6" ht="20.25">
      <c r="A20" s="81">
        <v>16</v>
      </c>
      <c r="B20" s="72" t="s">
        <v>113</v>
      </c>
      <c r="C20" s="73" t="s">
        <v>27</v>
      </c>
      <c r="D20" s="365">
        <v>0</v>
      </c>
      <c r="E20" s="365">
        <v>104</v>
      </c>
      <c r="F20" s="365"/>
    </row>
    <row r="21" spans="1:6" ht="20.25">
      <c r="A21" s="81">
        <v>17</v>
      </c>
      <c r="B21" s="72" t="s">
        <v>114</v>
      </c>
      <c r="C21" s="73" t="s">
        <v>28</v>
      </c>
      <c r="D21" s="365">
        <v>0</v>
      </c>
      <c r="E21" s="365">
        <v>38</v>
      </c>
      <c r="F21" s="365"/>
    </row>
    <row r="22" spans="1:6" ht="20.25">
      <c r="A22" s="81">
        <v>18</v>
      </c>
      <c r="B22" s="72" t="s">
        <v>115</v>
      </c>
      <c r="C22" s="73" t="s">
        <v>29</v>
      </c>
      <c r="D22" s="365">
        <v>210</v>
      </c>
      <c r="E22" s="365">
        <v>777</v>
      </c>
      <c r="F22" s="365"/>
    </row>
    <row r="23" spans="1:6" ht="20.25">
      <c r="A23" s="81">
        <v>19</v>
      </c>
      <c r="B23" s="72" t="s">
        <v>183</v>
      </c>
      <c r="C23" s="73" t="s">
        <v>30</v>
      </c>
      <c r="D23" s="365">
        <v>307</v>
      </c>
      <c r="E23" s="365">
        <v>607</v>
      </c>
      <c r="F23" s="365"/>
    </row>
    <row r="24" spans="1:6" ht="20.25">
      <c r="A24" s="81">
        <v>20</v>
      </c>
      <c r="B24" s="72" t="s">
        <v>184</v>
      </c>
      <c r="C24" s="74" t="s">
        <v>31</v>
      </c>
      <c r="D24" s="365">
        <v>121</v>
      </c>
      <c r="E24" s="365">
        <v>118</v>
      </c>
      <c r="F24" s="365"/>
    </row>
    <row r="25" spans="1:6" ht="20.25">
      <c r="A25" s="81">
        <v>21</v>
      </c>
      <c r="B25" s="72" t="s">
        <v>185</v>
      </c>
      <c r="C25" s="73" t="s">
        <v>32</v>
      </c>
      <c r="D25" s="365">
        <v>15</v>
      </c>
      <c r="E25" s="365">
        <v>0</v>
      </c>
      <c r="F25" s="365"/>
    </row>
    <row r="26" spans="1:6" ht="20.25">
      <c r="A26" s="81">
        <v>22</v>
      </c>
      <c r="B26" s="72" t="s">
        <v>186</v>
      </c>
      <c r="C26" s="73" t="s">
        <v>33</v>
      </c>
      <c r="D26" s="365">
        <v>2066</v>
      </c>
      <c r="E26" s="365">
        <v>1955</v>
      </c>
      <c r="F26" s="365"/>
    </row>
    <row r="27" spans="1:6" ht="20.25">
      <c r="A27" s="81">
        <v>23</v>
      </c>
      <c r="B27" s="72" t="s">
        <v>187</v>
      </c>
      <c r="C27" s="73" t="s">
        <v>34</v>
      </c>
      <c r="D27" s="365">
        <v>0</v>
      </c>
      <c r="E27" s="365">
        <v>0</v>
      </c>
      <c r="F27" s="365"/>
    </row>
    <row r="28" spans="1:6" ht="20.25">
      <c r="A28" s="81">
        <v>24</v>
      </c>
      <c r="B28" s="72" t="s">
        <v>188</v>
      </c>
      <c r="C28" s="73" t="s">
        <v>35</v>
      </c>
      <c r="D28" s="365">
        <v>0</v>
      </c>
      <c r="E28" s="365">
        <v>0</v>
      </c>
      <c r="F28" s="365"/>
    </row>
    <row r="29" spans="1:6" s="38" customFormat="1" ht="20.25">
      <c r="A29" s="70">
        <v>25</v>
      </c>
      <c r="B29" s="75"/>
      <c r="C29" s="71" t="s">
        <v>36</v>
      </c>
      <c r="D29" s="131">
        <v>3181</v>
      </c>
      <c r="E29" s="131">
        <f>SUM(E30:E34)</f>
        <v>2522</v>
      </c>
      <c r="F29" s="131"/>
    </row>
    <row r="30" spans="1:6" ht="20.25">
      <c r="A30" s="81">
        <v>26</v>
      </c>
      <c r="B30" s="72" t="s">
        <v>189</v>
      </c>
      <c r="C30" s="74" t="s">
        <v>37</v>
      </c>
      <c r="D30" s="365">
        <v>2011</v>
      </c>
      <c r="E30" s="365">
        <v>1789</v>
      </c>
      <c r="F30" s="365"/>
    </row>
    <row r="31" spans="1:6" ht="20.25">
      <c r="A31" s="81">
        <v>27</v>
      </c>
      <c r="B31" s="72" t="s">
        <v>190</v>
      </c>
      <c r="C31" s="74" t="s">
        <v>38</v>
      </c>
      <c r="D31" s="365">
        <v>710</v>
      </c>
      <c r="E31" s="365">
        <v>733</v>
      </c>
      <c r="F31" s="365"/>
    </row>
    <row r="32" spans="1:6" ht="20.25">
      <c r="A32" s="81">
        <v>28</v>
      </c>
      <c r="B32" s="72" t="s">
        <v>191</v>
      </c>
      <c r="C32" s="73" t="s">
        <v>39</v>
      </c>
      <c r="D32" s="365">
        <v>0</v>
      </c>
      <c r="E32" s="365">
        <v>0</v>
      </c>
      <c r="F32" s="365"/>
    </row>
    <row r="33" spans="1:6" ht="20.25">
      <c r="A33" s="81">
        <v>29</v>
      </c>
      <c r="B33" s="72" t="s">
        <v>192</v>
      </c>
      <c r="C33" s="73" t="s">
        <v>40</v>
      </c>
      <c r="D33" s="365">
        <v>460</v>
      </c>
      <c r="E33" s="365">
        <v>0</v>
      </c>
      <c r="F33" s="365"/>
    </row>
    <row r="34" spans="1:6" ht="20.25">
      <c r="A34" s="81">
        <v>30</v>
      </c>
      <c r="B34" s="72" t="s">
        <v>193</v>
      </c>
      <c r="C34" s="73" t="s">
        <v>41</v>
      </c>
      <c r="D34" s="365">
        <v>0</v>
      </c>
      <c r="E34" s="365">
        <v>0</v>
      </c>
      <c r="F34" s="365"/>
    </row>
    <row r="35" spans="1:6" s="38" customFormat="1" ht="20.25">
      <c r="A35" s="70">
        <v>31</v>
      </c>
      <c r="B35" s="75"/>
      <c r="C35" s="71" t="s">
        <v>42</v>
      </c>
      <c r="D35" s="131">
        <v>0</v>
      </c>
      <c r="E35" s="131">
        <f>SUM(E36:E38)</f>
        <v>0</v>
      </c>
      <c r="F35" s="131"/>
    </row>
    <row r="36" spans="1:6" ht="20.25">
      <c r="A36" s="81">
        <v>32</v>
      </c>
      <c r="B36" s="72" t="s">
        <v>194</v>
      </c>
      <c r="C36" s="73" t="s">
        <v>43</v>
      </c>
      <c r="D36" s="365">
        <v>0</v>
      </c>
      <c r="E36" s="365">
        <v>0</v>
      </c>
      <c r="F36" s="365"/>
    </row>
    <row r="37" spans="1:6" ht="20.25">
      <c r="A37" s="81">
        <v>33</v>
      </c>
      <c r="B37" s="72" t="s">
        <v>195</v>
      </c>
      <c r="C37" s="73" t="s">
        <v>44</v>
      </c>
      <c r="D37" s="365">
        <v>0</v>
      </c>
      <c r="E37" s="365">
        <v>0</v>
      </c>
      <c r="F37" s="365"/>
    </row>
    <row r="38" spans="1:6" ht="20.25">
      <c r="A38" s="81">
        <v>34</v>
      </c>
      <c r="B38" s="72" t="s">
        <v>196</v>
      </c>
      <c r="C38" s="73" t="s">
        <v>45</v>
      </c>
      <c r="D38" s="365">
        <v>0</v>
      </c>
      <c r="E38" s="365">
        <v>0</v>
      </c>
      <c r="F38" s="365"/>
    </row>
    <row r="39" spans="1:8" s="39" customFormat="1" ht="20.25">
      <c r="A39" s="78">
        <v>35</v>
      </c>
      <c r="B39" s="82" t="s">
        <v>197</v>
      </c>
      <c r="C39" s="83" t="s">
        <v>46</v>
      </c>
      <c r="D39" s="366">
        <v>0</v>
      </c>
      <c r="E39" s="366">
        <v>0</v>
      </c>
      <c r="F39" s="366"/>
      <c r="H39" s="40"/>
    </row>
    <row r="40" spans="1:6" ht="20.25">
      <c r="A40" s="81"/>
      <c r="B40" s="84"/>
      <c r="C40" s="73"/>
      <c r="D40" s="365"/>
      <c r="E40" s="365"/>
      <c r="F40" s="365"/>
    </row>
    <row r="41" spans="1:7" s="43" customFormat="1" ht="20.25">
      <c r="A41" s="85">
        <v>36</v>
      </c>
      <c r="B41" s="86"/>
      <c r="C41" s="87" t="s">
        <v>51</v>
      </c>
      <c r="D41" s="132">
        <v>9695</v>
      </c>
      <c r="E41" s="132">
        <f>E39+E35+E29+E17+E6</f>
        <v>10320</v>
      </c>
      <c r="F41" s="132"/>
      <c r="G41" s="42"/>
    </row>
    <row r="42" ht="12.75">
      <c r="C42" s="23"/>
    </row>
  </sheetData>
  <sheetProtection/>
  <mergeCells count="5">
    <mergeCell ref="B4:C4"/>
    <mergeCell ref="B3:C3"/>
    <mergeCell ref="A3:A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47"/>
  <sheetViews>
    <sheetView view="pageBreakPreview" zoomScale="55" zoomScaleSheetLayoutView="55" zoomScalePageLayoutView="0" workbookViewId="0" topLeftCell="A28">
      <selection activeCell="A36" sqref="A36:M36"/>
    </sheetView>
  </sheetViews>
  <sheetFormatPr defaultColWidth="9.00390625" defaultRowHeight="12.75"/>
  <cols>
    <col min="1" max="2" width="36.875" style="21" customWidth="1"/>
    <col min="3" max="3" width="71.125" style="21" bestFit="1" customWidth="1"/>
    <col min="4" max="4" width="12.25390625" style="21" customWidth="1"/>
    <col min="5" max="5" width="10.625" style="21" customWidth="1"/>
    <col min="6" max="6" width="13.875" style="21" customWidth="1"/>
    <col min="7" max="11" width="13.00390625" style="21" bestFit="1" customWidth="1"/>
    <col min="12" max="12" width="9.25390625" style="21" bestFit="1" customWidth="1"/>
    <col min="13" max="13" width="15.00390625" style="21" customWidth="1"/>
    <col min="14" max="16384" width="9.125" style="21" customWidth="1"/>
  </cols>
  <sheetData>
    <row r="1" spans="1:13" s="22" customFormat="1" ht="72" customHeight="1">
      <c r="A1" s="502" t="s">
        <v>535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4"/>
    </row>
    <row r="2" spans="1:13" ht="20.25">
      <c r="A2" s="505" t="s">
        <v>589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7"/>
    </row>
    <row r="3" spans="1:13" ht="20.25">
      <c r="A3" s="508" t="s">
        <v>160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</row>
    <row r="4" spans="1:13" ht="25.5">
      <c r="A4" s="511" t="s">
        <v>478</v>
      </c>
      <c r="B4" s="89" t="s">
        <v>207</v>
      </c>
      <c r="C4" s="76" t="s">
        <v>238</v>
      </c>
      <c r="D4" s="76" t="s">
        <v>208</v>
      </c>
      <c r="E4" s="76" t="s">
        <v>210</v>
      </c>
      <c r="F4" s="76" t="s">
        <v>269</v>
      </c>
      <c r="G4" s="76" t="s">
        <v>212</v>
      </c>
      <c r="H4" s="76" t="s">
        <v>213</v>
      </c>
      <c r="I4" s="76" t="s">
        <v>214</v>
      </c>
      <c r="J4" s="76" t="s">
        <v>215</v>
      </c>
      <c r="K4" s="76" t="s">
        <v>216</v>
      </c>
      <c r="L4" s="76" t="s">
        <v>217</v>
      </c>
      <c r="M4" s="76" t="s">
        <v>242</v>
      </c>
    </row>
    <row r="5" spans="1:13" s="24" customFormat="1" ht="218.25" customHeight="1">
      <c r="A5" s="511"/>
      <c r="B5" s="89" t="s">
        <v>268</v>
      </c>
      <c r="C5" s="89" t="s">
        <v>165</v>
      </c>
      <c r="D5" s="90" t="s">
        <v>78</v>
      </c>
      <c r="E5" s="90" t="s">
        <v>161</v>
      </c>
      <c r="F5" s="90" t="s">
        <v>163</v>
      </c>
      <c r="G5" s="90" t="s">
        <v>2</v>
      </c>
      <c r="H5" s="90" t="s">
        <v>393</v>
      </c>
      <c r="I5" s="90" t="s">
        <v>128</v>
      </c>
      <c r="J5" s="90" t="s">
        <v>394</v>
      </c>
      <c r="K5" s="90" t="s">
        <v>164</v>
      </c>
      <c r="L5" s="90" t="s">
        <v>49</v>
      </c>
      <c r="M5" s="90" t="s">
        <v>96</v>
      </c>
    </row>
    <row r="6" spans="1:17" ht="26.25">
      <c r="A6" s="77">
        <v>11130</v>
      </c>
      <c r="B6" s="77">
        <v>999000</v>
      </c>
      <c r="C6" s="91" t="s">
        <v>205</v>
      </c>
      <c r="D6" s="92">
        <v>0</v>
      </c>
      <c r="E6" s="92">
        <v>0</v>
      </c>
      <c r="F6" s="92">
        <v>0</v>
      </c>
      <c r="G6" s="92">
        <v>23336</v>
      </c>
      <c r="H6" s="91">
        <v>6864</v>
      </c>
      <c r="I6" s="91">
        <v>9695</v>
      </c>
      <c r="J6" s="91">
        <v>0</v>
      </c>
      <c r="K6" s="92">
        <v>0</v>
      </c>
      <c r="L6" s="92">
        <v>0</v>
      </c>
      <c r="M6" s="93">
        <f>SUM(D6:L6)</f>
        <v>39895</v>
      </c>
      <c r="N6" s="23"/>
      <c r="O6" s="23"/>
      <c r="P6" s="23"/>
      <c r="Q6" s="23"/>
    </row>
    <row r="7" spans="1:17" ht="26.25">
      <c r="A7" s="77">
        <v>107010</v>
      </c>
      <c r="B7" s="77">
        <v>999000</v>
      </c>
      <c r="C7" s="91" t="s">
        <v>414</v>
      </c>
      <c r="D7" s="92"/>
      <c r="E7" s="92"/>
      <c r="F7" s="92"/>
      <c r="G7" s="92"/>
      <c r="H7" s="91"/>
      <c r="I7" s="91"/>
      <c r="J7" s="91"/>
      <c r="K7" s="92"/>
      <c r="L7" s="92"/>
      <c r="M7" s="93">
        <f aca="true" t="shared" si="0" ref="M7:M13">SUM(D7:L7)</f>
        <v>0</v>
      </c>
      <c r="N7" s="23"/>
      <c r="O7" s="23"/>
      <c r="P7" s="23"/>
      <c r="Q7" s="23"/>
    </row>
    <row r="8" spans="1:17" ht="26.25">
      <c r="A8" s="77">
        <v>3</v>
      </c>
      <c r="B8" s="77">
        <v>882112</v>
      </c>
      <c r="C8" s="91" t="s">
        <v>47</v>
      </c>
      <c r="D8" s="92"/>
      <c r="E8" s="92"/>
      <c r="F8" s="92"/>
      <c r="G8" s="92"/>
      <c r="H8" s="91"/>
      <c r="I8" s="91"/>
      <c r="J8" s="91"/>
      <c r="K8" s="92"/>
      <c r="L8" s="92"/>
      <c r="M8" s="93">
        <f t="shared" si="0"/>
        <v>0</v>
      </c>
      <c r="N8" s="23"/>
      <c r="O8" s="23"/>
      <c r="P8" s="23"/>
      <c r="Q8" s="23"/>
    </row>
    <row r="9" spans="1:17" ht="26.25">
      <c r="A9" s="77">
        <v>106020</v>
      </c>
      <c r="B9" s="77">
        <v>999000</v>
      </c>
      <c r="C9" s="91" t="s">
        <v>224</v>
      </c>
      <c r="D9" s="92"/>
      <c r="E9" s="92"/>
      <c r="F9" s="92"/>
      <c r="G9" s="92"/>
      <c r="H9" s="91"/>
      <c r="I9" s="91"/>
      <c r="J9" s="91"/>
      <c r="K9" s="92"/>
      <c r="L9" s="92"/>
      <c r="M9" s="93">
        <f t="shared" si="0"/>
        <v>0</v>
      </c>
      <c r="N9" s="23"/>
      <c r="O9" s="23"/>
      <c r="P9" s="23"/>
      <c r="Q9" s="23"/>
    </row>
    <row r="10" spans="1:17" ht="26.25">
      <c r="A10" s="77">
        <v>5</v>
      </c>
      <c r="B10" s="77">
        <v>882115</v>
      </c>
      <c r="C10" s="91" t="s">
        <v>415</v>
      </c>
      <c r="D10" s="92"/>
      <c r="E10" s="92"/>
      <c r="F10" s="92"/>
      <c r="G10" s="92"/>
      <c r="H10" s="91"/>
      <c r="I10" s="91"/>
      <c r="J10" s="91"/>
      <c r="K10" s="92"/>
      <c r="L10" s="92"/>
      <c r="M10" s="93">
        <f t="shared" si="0"/>
        <v>0</v>
      </c>
      <c r="N10" s="23"/>
      <c r="O10" s="23"/>
      <c r="P10" s="23"/>
      <c r="Q10" s="23"/>
    </row>
    <row r="11" spans="1:17" ht="26.25">
      <c r="A11" s="77">
        <v>6</v>
      </c>
      <c r="B11" s="77">
        <v>882117</v>
      </c>
      <c r="C11" s="91" t="s">
        <v>416</v>
      </c>
      <c r="D11" s="92"/>
      <c r="E11" s="92"/>
      <c r="F11" s="92"/>
      <c r="G11" s="92"/>
      <c r="H11" s="91"/>
      <c r="I11" s="91"/>
      <c r="J11" s="91"/>
      <c r="K11" s="92"/>
      <c r="L11" s="92"/>
      <c r="M11" s="93">
        <f t="shared" si="0"/>
        <v>0</v>
      </c>
      <c r="N11" s="23"/>
      <c r="O11" s="23"/>
      <c r="P11" s="23"/>
      <c r="Q11" s="23"/>
    </row>
    <row r="12" spans="1:17" ht="26.25">
      <c r="A12" s="77">
        <v>7</v>
      </c>
      <c r="B12" s="77">
        <v>882119</v>
      </c>
      <c r="C12" s="91" t="s">
        <v>226</v>
      </c>
      <c r="D12" s="92"/>
      <c r="E12" s="92"/>
      <c r="F12" s="92"/>
      <c r="G12" s="92"/>
      <c r="H12" s="91"/>
      <c r="I12" s="91"/>
      <c r="J12" s="91"/>
      <c r="K12" s="92"/>
      <c r="L12" s="92"/>
      <c r="M12" s="93">
        <f t="shared" si="0"/>
        <v>0</v>
      </c>
      <c r="N12" s="23"/>
      <c r="O12" s="23"/>
      <c r="P12" s="23"/>
      <c r="Q12" s="23"/>
    </row>
    <row r="13" spans="1:17" ht="26.25">
      <c r="A13" s="77">
        <v>8</v>
      </c>
      <c r="B13" s="77">
        <v>882202</v>
      </c>
      <c r="C13" s="91" t="s">
        <v>228</v>
      </c>
      <c r="D13" s="92"/>
      <c r="E13" s="92"/>
      <c r="F13" s="92"/>
      <c r="G13" s="92"/>
      <c r="H13" s="91"/>
      <c r="I13" s="91"/>
      <c r="J13" s="91"/>
      <c r="K13" s="92"/>
      <c r="L13" s="92"/>
      <c r="M13" s="93">
        <f t="shared" si="0"/>
        <v>0</v>
      </c>
      <c r="N13" s="23"/>
      <c r="O13" s="23"/>
      <c r="P13" s="23"/>
      <c r="Q13" s="23"/>
    </row>
    <row r="14" spans="1:13" s="25" customFormat="1" ht="25.5">
      <c r="A14" s="66" t="s">
        <v>162</v>
      </c>
      <c r="B14" s="66"/>
      <c r="C14" s="94"/>
      <c r="D14" s="93">
        <f>SUM(D6:D13)</f>
        <v>0</v>
      </c>
      <c r="E14" s="93">
        <f aca="true" t="shared" si="1" ref="E14:L14">SUM(E6:E13)</f>
        <v>0</v>
      </c>
      <c r="F14" s="93">
        <f t="shared" si="1"/>
        <v>0</v>
      </c>
      <c r="G14" s="93">
        <f t="shared" si="1"/>
        <v>23336</v>
      </c>
      <c r="H14" s="93">
        <f t="shared" si="1"/>
        <v>6864</v>
      </c>
      <c r="I14" s="93">
        <f t="shared" si="1"/>
        <v>9695</v>
      </c>
      <c r="J14" s="93">
        <f t="shared" si="1"/>
        <v>0</v>
      </c>
      <c r="K14" s="93">
        <f t="shared" si="1"/>
        <v>0</v>
      </c>
      <c r="L14" s="93">
        <f t="shared" si="1"/>
        <v>0</v>
      </c>
      <c r="M14" s="93">
        <f>SUM(M6:M13)</f>
        <v>39895</v>
      </c>
    </row>
    <row r="17" spans="1:13" ht="60" customHeight="1">
      <c r="A17" s="502" t="s">
        <v>536</v>
      </c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4"/>
    </row>
    <row r="18" spans="1:13" ht="20.25">
      <c r="A18" s="505" t="s">
        <v>590</v>
      </c>
      <c r="B18" s="506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7"/>
    </row>
    <row r="19" spans="1:13" ht="20.25">
      <c r="A19" s="508" t="s">
        <v>160</v>
      </c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10"/>
    </row>
    <row r="20" spans="1:13" ht="25.5">
      <c r="A20" s="511" t="s">
        <v>478</v>
      </c>
      <c r="B20" s="349" t="s">
        <v>207</v>
      </c>
      <c r="C20" s="222" t="s">
        <v>238</v>
      </c>
      <c r="D20" s="222" t="s">
        <v>208</v>
      </c>
      <c r="E20" s="222" t="s">
        <v>210</v>
      </c>
      <c r="F20" s="222" t="s">
        <v>269</v>
      </c>
      <c r="G20" s="222" t="s">
        <v>212</v>
      </c>
      <c r="H20" s="222" t="s">
        <v>213</v>
      </c>
      <c r="I20" s="222" t="s">
        <v>214</v>
      </c>
      <c r="J20" s="222" t="s">
        <v>215</v>
      </c>
      <c r="K20" s="222" t="s">
        <v>216</v>
      </c>
      <c r="L20" s="222" t="s">
        <v>217</v>
      </c>
      <c r="M20" s="222" t="s">
        <v>242</v>
      </c>
    </row>
    <row r="21" spans="1:13" ht="275.25">
      <c r="A21" s="511"/>
      <c r="B21" s="349" t="s">
        <v>268</v>
      </c>
      <c r="C21" s="349" t="s">
        <v>165</v>
      </c>
      <c r="D21" s="90" t="s">
        <v>78</v>
      </c>
      <c r="E21" s="90" t="s">
        <v>161</v>
      </c>
      <c r="F21" s="90" t="s">
        <v>163</v>
      </c>
      <c r="G21" s="90" t="s">
        <v>2</v>
      </c>
      <c r="H21" s="90" t="s">
        <v>393</v>
      </c>
      <c r="I21" s="90" t="s">
        <v>128</v>
      </c>
      <c r="J21" s="90" t="s">
        <v>394</v>
      </c>
      <c r="K21" s="90" t="s">
        <v>164</v>
      </c>
      <c r="L21" s="90" t="s">
        <v>49</v>
      </c>
      <c r="M21" s="90" t="s">
        <v>96</v>
      </c>
    </row>
    <row r="22" spans="1:13" ht="26.25">
      <c r="A22" s="77">
        <v>11130</v>
      </c>
      <c r="B22" s="77">
        <v>999000</v>
      </c>
      <c r="C22" s="91" t="s">
        <v>205</v>
      </c>
      <c r="D22" s="92">
        <v>110</v>
      </c>
      <c r="E22" s="92"/>
      <c r="F22" s="92"/>
      <c r="G22" s="92">
        <v>27585</v>
      </c>
      <c r="H22" s="91">
        <v>6960</v>
      </c>
      <c r="I22" s="91">
        <v>10320</v>
      </c>
      <c r="J22" s="91"/>
      <c r="K22" s="92"/>
      <c r="L22" s="92"/>
      <c r="M22" s="93">
        <f>SUM(D22:L22)</f>
        <v>44975</v>
      </c>
    </row>
    <row r="23" spans="1:13" ht="26.25">
      <c r="A23" s="77">
        <v>107010</v>
      </c>
      <c r="B23" s="77">
        <v>999000</v>
      </c>
      <c r="C23" s="91" t="s">
        <v>414</v>
      </c>
      <c r="D23" s="92"/>
      <c r="E23" s="92"/>
      <c r="F23" s="92"/>
      <c r="G23" s="92"/>
      <c r="H23" s="91"/>
      <c r="I23" s="91"/>
      <c r="J23" s="91"/>
      <c r="K23" s="92"/>
      <c r="L23" s="92"/>
      <c r="M23" s="93">
        <f aca="true" t="shared" si="2" ref="M23:M29">SUM(D23:L23)</f>
        <v>0</v>
      </c>
    </row>
    <row r="24" spans="1:13" ht="26.25">
      <c r="A24" s="77">
        <v>3</v>
      </c>
      <c r="B24" s="77">
        <v>882112</v>
      </c>
      <c r="C24" s="91" t="s">
        <v>47</v>
      </c>
      <c r="D24" s="92"/>
      <c r="E24" s="92"/>
      <c r="F24" s="92"/>
      <c r="G24" s="92"/>
      <c r="H24" s="91"/>
      <c r="I24" s="91"/>
      <c r="J24" s="91"/>
      <c r="K24" s="92"/>
      <c r="L24" s="92"/>
      <c r="M24" s="93">
        <f t="shared" si="2"/>
        <v>0</v>
      </c>
    </row>
    <row r="25" spans="1:13" ht="26.25">
      <c r="A25" s="77">
        <v>106020</v>
      </c>
      <c r="B25" s="77">
        <v>999000</v>
      </c>
      <c r="C25" s="91" t="s">
        <v>224</v>
      </c>
      <c r="D25" s="92"/>
      <c r="E25" s="92"/>
      <c r="F25" s="92"/>
      <c r="G25" s="92"/>
      <c r="H25" s="91"/>
      <c r="I25" s="91"/>
      <c r="J25" s="91"/>
      <c r="K25" s="92"/>
      <c r="L25" s="92"/>
      <c r="M25" s="93">
        <f t="shared" si="2"/>
        <v>0</v>
      </c>
    </row>
    <row r="26" spans="1:13" ht="26.25">
      <c r="A26" s="77">
        <v>5</v>
      </c>
      <c r="B26" s="77">
        <v>882115</v>
      </c>
      <c r="C26" s="91" t="s">
        <v>415</v>
      </c>
      <c r="D26" s="92"/>
      <c r="E26" s="92"/>
      <c r="F26" s="92"/>
      <c r="G26" s="92"/>
      <c r="H26" s="91"/>
      <c r="I26" s="91"/>
      <c r="J26" s="91"/>
      <c r="K26" s="92"/>
      <c r="L26" s="92"/>
      <c r="M26" s="93">
        <f t="shared" si="2"/>
        <v>0</v>
      </c>
    </row>
    <row r="27" spans="1:13" ht="26.25">
      <c r="A27" s="77">
        <v>6</v>
      </c>
      <c r="B27" s="77">
        <v>882117</v>
      </c>
      <c r="C27" s="91" t="s">
        <v>416</v>
      </c>
      <c r="D27" s="92"/>
      <c r="E27" s="92"/>
      <c r="F27" s="92"/>
      <c r="G27" s="92"/>
      <c r="H27" s="91"/>
      <c r="I27" s="91"/>
      <c r="J27" s="91"/>
      <c r="K27" s="92"/>
      <c r="L27" s="92"/>
      <c r="M27" s="93">
        <f t="shared" si="2"/>
        <v>0</v>
      </c>
    </row>
    <row r="28" spans="1:13" ht="26.25">
      <c r="A28" s="77">
        <v>7</v>
      </c>
      <c r="B28" s="77">
        <v>882119</v>
      </c>
      <c r="C28" s="91" t="s">
        <v>226</v>
      </c>
      <c r="D28" s="92"/>
      <c r="E28" s="92"/>
      <c r="F28" s="92"/>
      <c r="G28" s="92"/>
      <c r="H28" s="91"/>
      <c r="I28" s="91"/>
      <c r="J28" s="91"/>
      <c r="K28" s="92"/>
      <c r="L28" s="92"/>
      <c r="M28" s="93">
        <f t="shared" si="2"/>
        <v>0</v>
      </c>
    </row>
    <row r="29" spans="1:13" ht="26.25">
      <c r="A29" s="77">
        <v>8</v>
      </c>
      <c r="B29" s="77">
        <v>882202</v>
      </c>
      <c r="C29" s="91" t="s">
        <v>228</v>
      </c>
      <c r="D29" s="92"/>
      <c r="E29" s="92"/>
      <c r="F29" s="92"/>
      <c r="G29" s="92"/>
      <c r="H29" s="91"/>
      <c r="I29" s="91"/>
      <c r="J29" s="91"/>
      <c r="K29" s="92"/>
      <c r="L29" s="92"/>
      <c r="M29" s="93">
        <f t="shared" si="2"/>
        <v>0</v>
      </c>
    </row>
    <row r="30" spans="1:13" ht="25.5">
      <c r="A30" s="66" t="s">
        <v>162</v>
      </c>
      <c r="B30" s="66"/>
      <c r="C30" s="94"/>
      <c r="D30" s="93">
        <f>SUM(D22:D29)</f>
        <v>110</v>
      </c>
      <c r="E30" s="93">
        <f aca="true" t="shared" si="3" ref="E30:L30">SUM(E22:E29)</f>
        <v>0</v>
      </c>
      <c r="F30" s="93">
        <f t="shared" si="3"/>
        <v>0</v>
      </c>
      <c r="G30" s="93">
        <f t="shared" si="3"/>
        <v>27585</v>
      </c>
      <c r="H30" s="93">
        <f t="shared" si="3"/>
        <v>6960</v>
      </c>
      <c r="I30" s="93">
        <f t="shared" si="3"/>
        <v>10320</v>
      </c>
      <c r="J30" s="93">
        <f t="shared" si="3"/>
        <v>0</v>
      </c>
      <c r="K30" s="93">
        <f t="shared" si="3"/>
        <v>0</v>
      </c>
      <c r="L30" s="93">
        <f t="shared" si="3"/>
        <v>0</v>
      </c>
      <c r="M30" s="93">
        <f>SUM(M22:M29)</f>
        <v>44975</v>
      </c>
    </row>
    <row r="34" spans="1:13" ht="75" customHeight="1">
      <c r="A34" s="502" t="s">
        <v>537</v>
      </c>
      <c r="B34" s="503"/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4"/>
    </row>
    <row r="35" spans="1:13" ht="20.25">
      <c r="A35" s="505" t="s">
        <v>589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7"/>
    </row>
    <row r="36" spans="1:13" ht="20.25">
      <c r="A36" s="508" t="s">
        <v>160</v>
      </c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10"/>
    </row>
    <row r="37" spans="1:13" ht="25.5">
      <c r="A37" s="511" t="s">
        <v>478</v>
      </c>
      <c r="B37" s="369" t="s">
        <v>207</v>
      </c>
      <c r="C37" s="222" t="s">
        <v>238</v>
      </c>
      <c r="D37" s="222" t="s">
        <v>208</v>
      </c>
      <c r="E37" s="222" t="s">
        <v>210</v>
      </c>
      <c r="F37" s="222" t="s">
        <v>269</v>
      </c>
      <c r="G37" s="222" t="s">
        <v>212</v>
      </c>
      <c r="H37" s="222" t="s">
        <v>213</v>
      </c>
      <c r="I37" s="222" t="s">
        <v>214</v>
      </c>
      <c r="J37" s="222" t="s">
        <v>215</v>
      </c>
      <c r="K37" s="222" t="s">
        <v>216</v>
      </c>
      <c r="L37" s="222" t="s">
        <v>217</v>
      </c>
      <c r="M37" s="222" t="s">
        <v>242</v>
      </c>
    </row>
    <row r="38" spans="1:13" ht="275.25">
      <c r="A38" s="511"/>
      <c r="B38" s="369" t="s">
        <v>268</v>
      </c>
      <c r="C38" s="369" t="s">
        <v>165</v>
      </c>
      <c r="D38" s="90" t="s">
        <v>78</v>
      </c>
      <c r="E38" s="90" t="s">
        <v>161</v>
      </c>
      <c r="F38" s="90" t="s">
        <v>163</v>
      </c>
      <c r="G38" s="90" t="s">
        <v>2</v>
      </c>
      <c r="H38" s="90" t="s">
        <v>393</v>
      </c>
      <c r="I38" s="90" t="s">
        <v>128</v>
      </c>
      <c r="J38" s="90" t="s">
        <v>394</v>
      </c>
      <c r="K38" s="90" t="s">
        <v>164</v>
      </c>
      <c r="L38" s="90" t="s">
        <v>49</v>
      </c>
      <c r="M38" s="90" t="s">
        <v>96</v>
      </c>
    </row>
    <row r="39" spans="1:13" ht="26.25">
      <c r="A39" s="77">
        <v>11130</v>
      </c>
      <c r="B39" s="77">
        <v>999000</v>
      </c>
      <c r="C39" s="91" t="s">
        <v>205</v>
      </c>
      <c r="D39" s="92"/>
      <c r="E39" s="92"/>
      <c r="F39" s="92"/>
      <c r="G39" s="92"/>
      <c r="H39" s="91"/>
      <c r="I39" s="91"/>
      <c r="J39" s="91"/>
      <c r="K39" s="92"/>
      <c r="L39" s="92"/>
      <c r="M39" s="93"/>
    </row>
    <row r="40" spans="1:13" ht="26.25">
      <c r="A40" s="77">
        <v>107010</v>
      </c>
      <c r="B40" s="77">
        <v>999000</v>
      </c>
      <c r="C40" s="91" t="s">
        <v>414</v>
      </c>
      <c r="D40" s="92"/>
      <c r="E40" s="92"/>
      <c r="F40" s="92"/>
      <c r="G40" s="92"/>
      <c r="H40" s="91"/>
      <c r="I40" s="91"/>
      <c r="J40" s="91"/>
      <c r="K40" s="92"/>
      <c r="L40" s="92"/>
      <c r="M40" s="93"/>
    </row>
    <row r="41" spans="1:13" ht="26.25">
      <c r="A41" s="77">
        <v>3</v>
      </c>
      <c r="B41" s="77">
        <v>882112</v>
      </c>
      <c r="C41" s="91" t="s">
        <v>47</v>
      </c>
      <c r="D41" s="92"/>
      <c r="E41" s="92"/>
      <c r="F41" s="92"/>
      <c r="G41" s="92"/>
      <c r="H41" s="91"/>
      <c r="I41" s="91"/>
      <c r="J41" s="91"/>
      <c r="K41" s="92"/>
      <c r="L41" s="92"/>
      <c r="M41" s="93"/>
    </row>
    <row r="42" spans="1:13" ht="26.25">
      <c r="A42" s="77">
        <v>106020</v>
      </c>
      <c r="B42" s="77">
        <v>999000</v>
      </c>
      <c r="C42" s="91" t="s">
        <v>224</v>
      </c>
      <c r="D42" s="92"/>
      <c r="E42" s="92"/>
      <c r="F42" s="92"/>
      <c r="G42" s="92"/>
      <c r="H42" s="91"/>
      <c r="I42" s="91"/>
      <c r="J42" s="91"/>
      <c r="K42" s="92"/>
      <c r="L42" s="92"/>
      <c r="M42" s="93"/>
    </row>
    <row r="43" spans="1:13" ht="26.25">
      <c r="A43" s="77">
        <v>5</v>
      </c>
      <c r="B43" s="77">
        <v>882115</v>
      </c>
      <c r="C43" s="91" t="s">
        <v>415</v>
      </c>
      <c r="D43" s="92"/>
      <c r="E43" s="92"/>
      <c r="F43" s="92"/>
      <c r="G43" s="92"/>
      <c r="H43" s="91"/>
      <c r="I43" s="91"/>
      <c r="J43" s="91"/>
      <c r="K43" s="92"/>
      <c r="L43" s="92"/>
      <c r="M43" s="93"/>
    </row>
    <row r="44" spans="1:13" ht="26.25">
      <c r="A44" s="77">
        <v>6</v>
      </c>
      <c r="B44" s="77">
        <v>882117</v>
      </c>
      <c r="C44" s="91" t="s">
        <v>416</v>
      </c>
      <c r="D44" s="92"/>
      <c r="E44" s="92"/>
      <c r="F44" s="92"/>
      <c r="G44" s="92"/>
      <c r="H44" s="91"/>
      <c r="I44" s="91"/>
      <c r="J44" s="91"/>
      <c r="K44" s="92"/>
      <c r="L44" s="92"/>
      <c r="M44" s="93"/>
    </row>
    <row r="45" spans="1:13" ht="26.25">
      <c r="A45" s="77">
        <v>7</v>
      </c>
      <c r="B45" s="77">
        <v>882119</v>
      </c>
      <c r="C45" s="91" t="s">
        <v>226</v>
      </c>
      <c r="D45" s="92"/>
      <c r="E45" s="92"/>
      <c r="F45" s="92"/>
      <c r="G45" s="92"/>
      <c r="H45" s="91"/>
      <c r="I45" s="91"/>
      <c r="J45" s="91"/>
      <c r="K45" s="92"/>
      <c r="L45" s="92"/>
      <c r="M45" s="93"/>
    </row>
    <row r="46" spans="1:13" ht="26.25">
      <c r="A46" s="77">
        <v>8</v>
      </c>
      <c r="B46" s="77">
        <v>882202</v>
      </c>
      <c r="C46" s="91" t="s">
        <v>228</v>
      </c>
      <c r="D46" s="92"/>
      <c r="E46" s="92"/>
      <c r="F46" s="92"/>
      <c r="G46" s="92"/>
      <c r="H46" s="91"/>
      <c r="I46" s="91"/>
      <c r="J46" s="91"/>
      <c r="K46" s="92"/>
      <c r="L46" s="92"/>
      <c r="M46" s="93"/>
    </row>
    <row r="47" spans="1:13" ht="25.5">
      <c r="A47" s="66" t="s">
        <v>162</v>
      </c>
      <c r="B47" s="66"/>
      <c r="C47" s="94"/>
      <c r="D47" s="93">
        <f>SUM(D39:D46)</f>
        <v>0</v>
      </c>
      <c r="E47" s="93">
        <f aca="true" t="shared" si="4" ref="E47:L47">SUM(E39:E46)</f>
        <v>0</v>
      </c>
      <c r="F47" s="93">
        <f t="shared" si="4"/>
        <v>0</v>
      </c>
      <c r="G47" s="93">
        <f t="shared" si="4"/>
        <v>0</v>
      </c>
      <c r="H47" s="93">
        <f t="shared" si="4"/>
        <v>0</v>
      </c>
      <c r="I47" s="93">
        <f t="shared" si="4"/>
        <v>0</v>
      </c>
      <c r="J47" s="93">
        <f t="shared" si="4"/>
        <v>0</v>
      </c>
      <c r="K47" s="93">
        <f t="shared" si="4"/>
        <v>0</v>
      </c>
      <c r="L47" s="93">
        <f t="shared" si="4"/>
        <v>0</v>
      </c>
      <c r="M47" s="93">
        <f>SUM(M39:M46)</f>
        <v>0</v>
      </c>
    </row>
  </sheetData>
  <sheetProtection/>
  <mergeCells count="12">
    <mergeCell ref="A34:M34"/>
    <mergeCell ref="A35:M35"/>
    <mergeCell ref="A36:M36"/>
    <mergeCell ref="A37:A38"/>
    <mergeCell ref="A19:M19"/>
    <mergeCell ref="A20:A21"/>
    <mergeCell ref="A1:M1"/>
    <mergeCell ref="A2:M2"/>
    <mergeCell ref="A3:M3"/>
    <mergeCell ref="A4:A5"/>
    <mergeCell ref="A17:M17"/>
    <mergeCell ref="A18:M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3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A124"/>
  <sheetViews>
    <sheetView view="pageBreakPreview" zoomScale="21" zoomScaleNormal="10" zoomScaleSheetLayoutView="21" zoomScalePageLayoutView="0" workbookViewId="0" topLeftCell="C1">
      <selection activeCell="A1" sqref="A1:W2"/>
    </sheetView>
  </sheetViews>
  <sheetFormatPr defaultColWidth="35.375" defaultRowHeight="12.75"/>
  <cols>
    <col min="1" max="2" width="35.375" style="278" customWidth="1"/>
    <col min="3" max="3" width="79.875" style="316" customWidth="1"/>
    <col min="4" max="7" width="35.375" style="326" customWidth="1"/>
    <col min="8" max="9" width="35.375" style="316" customWidth="1"/>
    <col min="10" max="11" width="27.00390625" style="316" bestFit="1" customWidth="1"/>
    <col min="12" max="13" width="32.125" style="316" customWidth="1"/>
    <col min="14" max="14" width="34.375" style="316" customWidth="1"/>
    <col min="15" max="16" width="35.375" style="278" customWidth="1"/>
    <col min="17" max="20" width="35.375" style="316" customWidth="1"/>
    <col min="21" max="21" width="126.75390625" style="344" bestFit="1" customWidth="1"/>
    <col min="22" max="23" width="125.125" style="278" bestFit="1" customWidth="1"/>
    <col min="24" max="24" width="49.875" style="278" customWidth="1"/>
    <col min="25" max="25" width="35.00390625" style="278" customWidth="1"/>
    <col min="26" max="16384" width="35.375" style="278" customWidth="1"/>
  </cols>
  <sheetData>
    <row r="1" spans="1:25" ht="15.75">
      <c r="A1" s="395" t="s">
        <v>466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276"/>
      <c r="Y1" s="277"/>
    </row>
    <row r="2" spans="1:25" ht="39.75" customHeight="1">
      <c r="A2" s="397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279"/>
      <c r="Y2" s="280"/>
    </row>
    <row r="3" spans="1:25" ht="90">
      <c r="A3" s="399" t="s">
        <v>516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1"/>
    </row>
    <row r="4" spans="1:25" ht="90">
      <c r="A4" s="402" t="s">
        <v>455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4"/>
    </row>
    <row r="5" spans="1:25" ht="45">
      <c r="A5" s="405" t="s">
        <v>92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7"/>
    </row>
    <row r="6" spans="1:25" ht="99.75" customHeight="1">
      <c r="A6" s="283"/>
      <c r="B6" s="284"/>
      <c r="C6" s="285"/>
      <c r="D6" s="408">
        <v>2014</v>
      </c>
      <c r="E6" s="408"/>
      <c r="F6" s="408">
        <v>2015</v>
      </c>
      <c r="G6" s="408"/>
      <c r="H6" s="408">
        <v>2016</v>
      </c>
      <c r="I6" s="408"/>
      <c r="J6" s="408">
        <v>2016</v>
      </c>
      <c r="K6" s="408"/>
      <c r="L6" s="414" t="s">
        <v>511</v>
      </c>
      <c r="M6" s="415"/>
      <c r="N6" s="286"/>
      <c r="O6" s="283"/>
      <c r="P6" s="284"/>
      <c r="Q6" s="284"/>
      <c r="R6" s="284"/>
      <c r="S6" s="284"/>
      <c r="T6" s="285"/>
      <c r="U6" s="409" t="s">
        <v>531</v>
      </c>
      <c r="V6" s="409" t="s">
        <v>513</v>
      </c>
      <c r="W6" s="409" t="s">
        <v>514</v>
      </c>
      <c r="X6" s="393" t="s">
        <v>538</v>
      </c>
      <c r="Y6" s="462" t="s">
        <v>511</v>
      </c>
    </row>
    <row r="7" spans="1:25" ht="85.5" customHeight="1">
      <c r="A7" s="287"/>
      <c r="B7" s="288"/>
      <c r="C7" s="289"/>
      <c r="D7" s="413" t="s">
        <v>144</v>
      </c>
      <c r="E7" s="413" t="s">
        <v>124</v>
      </c>
      <c r="F7" s="411" t="s">
        <v>158</v>
      </c>
      <c r="G7" s="411"/>
      <c r="H7" s="411" t="s">
        <v>141</v>
      </c>
      <c r="I7" s="411"/>
      <c r="J7" s="412" t="s">
        <v>142</v>
      </c>
      <c r="K7" s="412" t="s">
        <v>125</v>
      </c>
      <c r="L7" s="413" t="s">
        <v>144</v>
      </c>
      <c r="M7" s="413" t="s">
        <v>125</v>
      </c>
      <c r="N7" s="290"/>
      <c r="O7" s="287"/>
      <c r="P7" s="288"/>
      <c r="Q7" s="288"/>
      <c r="R7" s="288"/>
      <c r="S7" s="288"/>
      <c r="T7" s="289"/>
      <c r="U7" s="410"/>
      <c r="V7" s="410"/>
      <c r="W7" s="410"/>
      <c r="X7" s="394"/>
      <c r="Y7" s="463"/>
    </row>
    <row r="8" spans="1:25" ht="85.5" customHeight="1">
      <c r="A8" s="419" t="s">
        <v>152</v>
      </c>
      <c r="B8" s="420" t="s">
        <v>207</v>
      </c>
      <c r="C8" s="420"/>
      <c r="D8" s="292" t="s">
        <v>238</v>
      </c>
      <c r="E8" s="292" t="s">
        <v>208</v>
      </c>
      <c r="F8" s="293" t="s">
        <v>210</v>
      </c>
      <c r="G8" s="293" t="s">
        <v>211</v>
      </c>
      <c r="H8" s="293" t="s">
        <v>212</v>
      </c>
      <c r="I8" s="293" t="s">
        <v>213</v>
      </c>
      <c r="J8" s="328"/>
      <c r="K8" s="328"/>
      <c r="L8" s="292"/>
      <c r="M8" s="292"/>
      <c r="N8" s="294"/>
      <c r="O8" s="424" t="s">
        <v>239</v>
      </c>
      <c r="P8" s="425" t="s">
        <v>214</v>
      </c>
      <c r="Q8" s="426"/>
      <c r="R8" s="426"/>
      <c r="S8" s="426"/>
      <c r="T8" s="427"/>
      <c r="U8" s="291" t="s">
        <v>215</v>
      </c>
      <c r="V8" s="286" t="s">
        <v>216</v>
      </c>
      <c r="W8" s="286" t="s">
        <v>289</v>
      </c>
      <c r="X8" s="329"/>
      <c r="Y8" s="330"/>
    </row>
    <row r="9" spans="1:25" s="296" customFormat="1" ht="174" customHeight="1">
      <c r="A9" s="419"/>
      <c r="B9" s="417" t="s">
        <v>241</v>
      </c>
      <c r="C9" s="417"/>
      <c r="D9" s="418" t="s">
        <v>122</v>
      </c>
      <c r="E9" s="418" t="s">
        <v>123</v>
      </c>
      <c r="F9" s="416" t="s">
        <v>122</v>
      </c>
      <c r="G9" s="416" t="s">
        <v>123</v>
      </c>
      <c r="H9" s="416" t="s">
        <v>122</v>
      </c>
      <c r="I9" s="416" t="s">
        <v>123</v>
      </c>
      <c r="J9" s="416" t="s">
        <v>122</v>
      </c>
      <c r="K9" s="416" t="s">
        <v>123</v>
      </c>
      <c r="L9" s="416" t="s">
        <v>122</v>
      </c>
      <c r="M9" s="416" t="s">
        <v>123</v>
      </c>
      <c r="N9" s="295"/>
      <c r="O9" s="420"/>
      <c r="P9" s="417" t="s">
        <v>247</v>
      </c>
      <c r="Q9" s="417"/>
      <c r="R9" s="417"/>
      <c r="S9" s="417"/>
      <c r="T9" s="417"/>
      <c r="U9" s="393" t="s">
        <v>143</v>
      </c>
      <c r="V9" s="393" t="s">
        <v>158</v>
      </c>
      <c r="W9" s="393" t="s">
        <v>90</v>
      </c>
      <c r="X9" s="393" t="s">
        <v>501</v>
      </c>
      <c r="Y9" s="464" t="s">
        <v>511</v>
      </c>
    </row>
    <row r="10" spans="1:25" s="296" customFormat="1" ht="25.5" customHeight="1">
      <c r="A10" s="419"/>
      <c r="B10" s="417"/>
      <c r="C10" s="417"/>
      <c r="D10" s="418"/>
      <c r="E10" s="418"/>
      <c r="F10" s="416"/>
      <c r="G10" s="416"/>
      <c r="H10" s="416"/>
      <c r="I10" s="416"/>
      <c r="J10" s="416"/>
      <c r="K10" s="416"/>
      <c r="L10" s="416"/>
      <c r="M10" s="416"/>
      <c r="N10" s="295"/>
      <c r="O10" s="420"/>
      <c r="P10" s="417"/>
      <c r="Q10" s="417"/>
      <c r="R10" s="417"/>
      <c r="S10" s="417"/>
      <c r="T10" s="417"/>
      <c r="U10" s="394"/>
      <c r="V10" s="394"/>
      <c r="W10" s="394"/>
      <c r="X10" s="394"/>
      <c r="Y10" s="465"/>
    </row>
    <row r="11" spans="1:25" s="299" customFormat="1" ht="113.25" customHeight="1">
      <c r="A11" s="297" t="s">
        <v>52</v>
      </c>
      <c r="B11" s="422" t="s">
        <v>294</v>
      </c>
      <c r="C11" s="423"/>
      <c r="D11" s="298"/>
      <c r="E11" s="298"/>
      <c r="F11" s="10">
        <v>0</v>
      </c>
      <c r="G11" s="10">
        <v>0</v>
      </c>
      <c r="H11" s="298"/>
      <c r="I11" s="298"/>
      <c r="J11" s="10">
        <v>0</v>
      </c>
      <c r="K11" s="10">
        <v>0</v>
      </c>
      <c r="L11" s="10">
        <v>0</v>
      </c>
      <c r="M11" s="10">
        <v>0</v>
      </c>
      <c r="N11" s="10"/>
      <c r="O11" s="297" t="s">
        <v>52</v>
      </c>
      <c r="P11" s="421" t="s">
        <v>126</v>
      </c>
      <c r="Q11" s="421"/>
      <c r="R11" s="421"/>
      <c r="S11" s="421"/>
      <c r="T11" s="421"/>
      <c r="U11" s="298">
        <v>29400</v>
      </c>
      <c r="V11" s="298">
        <v>32068</v>
      </c>
      <c r="W11" s="298">
        <v>33467</v>
      </c>
      <c r="X11" s="298">
        <v>33867</v>
      </c>
      <c r="Y11" s="298"/>
    </row>
    <row r="12" spans="1:25" s="299" customFormat="1" ht="109.5" customHeight="1">
      <c r="A12" s="297" t="s">
        <v>71</v>
      </c>
      <c r="B12" s="422" t="s">
        <v>295</v>
      </c>
      <c r="C12" s="423" t="s">
        <v>295</v>
      </c>
      <c r="D12" s="298">
        <v>2</v>
      </c>
      <c r="E12" s="298"/>
      <c r="F12" s="300">
        <v>25</v>
      </c>
      <c r="G12" s="300">
        <v>0</v>
      </c>
      <c r="H12" s="298">
        <v>1</v>
      </c>
      <c r="I12" s="298"/>
      <c r="J12" s="300">
        <v>1</v>
      </c>
      <c r="K12" s="300">
        <v>0</v>
      </c>
      <c r="L12" s="300">
        <v>0</v>
      </c>
      <c r="M12" s="300">
        <v>0</v>
      </c>
      <c r="N12" s="300"/>
      <c r="O12" s="297" t="s">
        <v>71</v>
      </c>
      <c r="P12" s="428" t="s">
        <v>293</v>
      </c>
      <c r="Q12" s="429"/>
      <c r="R12" s="429"/>
      <c r="S12" s="429"/>
      <c r="T12" s="430"/>
      <c r="U12" s="298">
        <v>8142</v>
      </c>
      <c r="V12" s="11">
        <v>8659</v>
      </c>
      <c r="W12" s="298">
        <v>9071</v>
      </c>
      <c r="X12" s="11">
        <v>9290</v>
      </c>
      <c r="Y12" s="11"/>
    </row>
    <row r="13" spans="1:26" s="299" customFormat="1" ht="97.5" customHeight="1">
      <c r="A13" s="297" t="s">
        <v>91</v>
      </c>
      <c r="B13" s="422" t="s">
        <v>127</v>
      </c>
      <c r="C13" s="423" t="s">
        <v>127</v>
      </c>
      <c r="D13" s="298"/>
      <c r="E13" s="298"/>
      <c r="F13" s="300">
        <v>0</v>
      </c>
      <c r="G13" s="300">
        <v>0</v>
      </c>
      <c r="H13" s="298"/>
      <c r="I13" s="298"/>
      <c r="J13" s="300">
        <v>0</v>
      </c>
      <c r="K13" s="300">
        <v>0</v>
      </c>
      <c r="L13" s="300">
        <f>'[1]3_A. PH bevétel'!J37</f>
        <v>0</v>
      </c>
      <c r="M13" s="300">
        <v>0</v>
      </c>
      <c r="N13" s="300"/>
      <c r="O13" s="297" t="s">
        <v>91</v>
      </c>
      <c r="P13" s="421" t="s">
        <v>128</v>
      </c>
      <c r="Q13" s="421"/>
      <c r="R13" s="421"/>
      <c r="S13" s="421"/>
      <c r="T13" s="421"/>
      <c r="U13" s="298">
        <v>2983</v>
      </c>
      <c r="V13" s="11">
        <v>4088</v>
      </c>
      <c r="W13" s="298">
        <v>4259</v>
      </c>
      <c r="X13" s="11">
        <v>4441</v>
      </c>
      <c r="Y13" s="11"/>
      <c r="Z13" s="301"/>
    </row>
    <row r="14" spans="1:25" s="299" customFormat="1" ht="111.75" customHeight="1">
      <c r="A14" s="297" t="s">
        <v>80</v>
      </c>
      <c r="B14" s="422" t="s">
        <v>297</v>
      </c>
      <c r="C14" s="423" t="s">
        <v>297</v>
      </c>
      <c r="D14" s="298" t="s">
        <v>506</v>
      </c>
      <c r="E14" s="298"/>
      <c r="F14" s="10">
        <v>0</v>
      </c>
      <c r="G14" s="10">
        <v>0</v>
      </c>
      <c r="H14" s="298"/>
      <c r="I14" s="298"/>
      <c r="J14" s="10">
        <v>0</v>
      </c>
      <c r="K14" s="10">
        <v>0</v>
      </c>
      <c r="L14" s="10">
        <v>0</v>
      </c>
      <c r="M14" s="10">
        <v>0</v>
      </c>
      <c r="N14" s="10"/>
      <c r="O14" s="297" t="s">
        <v>80</v>
      </c>
      <c r="P14" s="421" t="s">
        <v>292</v>
      </c>
      <c r="Q14" s="421"/>
      <c r="R14" s="421"/>
      <c r="S14" s="421"/>
      <c r="T14" s="421"/>
      <c r="U14" s="298"/>
      <c r="V14" s="11"/>
      <c r="W14" s="298"/>
      <c r="X14" s="11"/>
      <c r="Y14" s="11"/>
    </row>
    <row r="15" spans="1:25" s="299" customFormat="1" ht="99.75" customHeight="1">
      <c r="A15" s="297" t="s">
        <v>83</v>
      </c>
      <c r="B15" s="422" t="s">
        <v>299</v>
      </c>
      <c r="C15" s="423" t="s">
        <v>299</v>
      </c>
      <c r="D15" s="298">
        <v>40608</v>
      </c>
      <c r="E15" s="298"/>
      <c r="F15" s="10">
        <v>45317</v>
      </c>
      <c r="G15" s="10">
        <v>0</v>
      </c>
      <c r="H15" s="298">
        <v>46828</v>
      </c>
      <c r="I15" s="298"/>
      <c r="J15" s="10">
        <v>47448</v>
      </c>
      <c r="K15" s="10">
        <v>0</v>
      </c>
      <c r="L15" s="10">
        <v>0</v>
      </c>
      <c r="M15" s="10">
        <f>'[1]3_A. PH bevétel'!K51</f>
        <v>0</v>
      </c>
      <c r="N15" s="10"/>
      <c r="O15" s="297" t="s">
        <v>83</v>
      </c>
      <c r="P15" s="421" t="s">
        <v>146</v>
      </c>
      <c r="Q15" s="421"/>
      <c r="R15" s="421"/>
      <c r="S15" s="421"/>
      <c r="T15" s="421"/>
      <c r="U15" s="298"/>
      <c r="V15" s="11"/>
      <c r="W15" s="298"/>
      <c r="X15" s="11"/>
      <c r="Y15" s="11"/>
    </row>
    <row r="16" spans="1:25" s="299" customFormat="1" ht="94.5" customHeight="1">
      <c r="A16" s="297" t="s">
        <v>85</v>
      </c>
      <c r="B16" s="422" t="s">
        <v>301</v>
      </c>
      <c r="C16" s="423" t="s">
        <v>301</v>
      </c>
      <c r="D16" s="298"/>
      <c r="E16" s="298"/>
      <c r="F16" s="300">
        <v>0</v>
      </c>
      <c r="G16" s="300">
        <v>0</v>
      </c>
      <c r="H16" s="298"/>
      <c r="I16" s="298"/>
      <c r="J16" s="300">
        <v>0</v>
      </c>
      <c r="K16" s="300">
        <v>0</v>
      </c>
      <c r="L16" s="300">
        <v>0</v>
      </c>
      <c r="M16" s="300">
        <v>0</v>
      </c>
      <c r="N16" s="300"/>
      <c r="O16" s="297" t="s">
        <v>82</v>
      </c>
      <c r="P16" s="421" t="s">
        <v>147</v>
      </c>
      <c r="Q16" s="421"/>
      <c r="R16" s="421"/>
      <c r="S16" s="421"/>
      <c r="T16" s="421"/>
      <c r="U16" s="298"/>
      <c r="V16" s="12"/>
      <c r="W16" s="298"/>
      <c r="X16" s="12"/>
      <c r="Y16" s="12"/>
    </row>
    <row r="17" spans="1:25" s="299" customFormat="1" ht="93" customHeight="1">
      <c r="A17" s="297" t="s">
        <v>84</v>
      </c>
      <c r="B17" s="422" t="s">
        <v>300</v>
      </c>
      <c r="C17" s="423" t="s">
        <v>300</v>
      </c>
      <c r="D17" s="298"/>
      <c r="E17" s="298"/>
      <c r="F17" s="300">
        <v>0</v>
      </c>
      <c r="G17" s="300">
        <v>0</v>
      </c>
      <c r="H17" s="298"/>
      <c r="I17" s="298"/>
      <c r="J17" s="300">
        <v>0</v>
      </c>
      <c r="K17" s="300">
        <v>0</v>
      </c>
      <c r="L17" s="300">
        <f>'[1]3_A. PH bevétel'!J60</f>
        <v>0</v>
      </c>
      <c r="M17" s="300">
        <f>'[1]3_A. PH bevétel'!K60</f>
        <v>0</v>
      </c>
      <c r="N17" s="300"/>
      <c r="O17" s="297" t="s">
        <v>84</v>
      </c>
      <c r="P17" s="421" t="s">
        <v>129</v>
      </c>
      <c r="Q17" s="421"/>
      <c r="R17" s="421"/>
      <c r="S17" s="421"/>
      <c r="T17" s="421"/>
      <c r="U17" s="298">
        <v>127</v>
      </c>
      <c r="V17" s="12">
        <v>127</v>
      </c>
      <c r="W17" s="298">
        <v>541</v>
      </c>
      <c r="X17" s="12">
        <v>360</v>
      </c>
      <c r="Y17" s="12"/>
    </row>
    <row r="18" spans="1:27" s="299" customFormat="1" ht="96" customHeight="1">
      <c r="A18" s="297" t="s">
        <v>130</v>
      </c>
      <c r="B18" s="422" t="s">
        <v>335</v>
      </c>
      <c r="C18" s="423" t="s">
        <v>335</v>
      </c>
      <c r="D18" s="298"/>
      <c r="E18" s="298"/>
      <c r="F18" s="300">
        <v>0</v>
      </c>
      <c r="G18" s="300">
        <v>0</v>
      </c>
      <c r="H18" s="298"/>
      <c r="I18" s="298"/>
      <c r="J18" s="300">
        <v>0</v>
      </c>
      <c r="K18" s="300">
        <v>0</v>
      </c>
      <c r="L18" s="300">
        <v>0</v>
      </c>
      <c r="M18" s="300">
        <f>'[1]3_A. PH bevétel'!K63</f>
        <v>0</v>
      </c>
      <c r="N18" s="300"/>
      <c r="O18" s="297" t="s">
        <v>86</v>
      </c>
      <c r="P18" s="421" t="s">
        <v>131</v>
      </c>
      <c r="Q18" s="421"/>
      <c r="R18" s="421"/>
      <c r="S18" s="421"/>
      <c r="T18" s="421"/>
      <c r="U18" s="298"/>
      <c r="V18" s="298"/>
      <c r="W18" s="298"/>
      <c r="X18" s="298"/>
      <c r="Y18" s="298"/>
      <c r="Z18" s="302"/>
      <c r="AA18" s="303"/>
    </row>
    <row r="19" spans="1:25" s="299" customFormat="1" ht="61.5">
      <c r="A19" s="297" t="s">
        <v>302</v>
      </c>
      <c r="B19" s="422" t="s">
        <v>303</v>
      </c>
      <c r="C19" s="423" t="s">
        <v>303</v>
      </c>
      <c r="D19" s="304">
        <v>24</v>
      </c>
      <c r="E19" s="304"/>
      <c r="F19" s="300">
        <v>109</v>
      </c>
      <c r="G19" s="300"/>
      <c r="H19" s="306">
        <v>509</v>
      </c>
      <c r="I19" s="306"/>
      <c r="J19" s="300">
        <v>509</v>
      </c>
      <c r="K19" s="300">
        <v>0</v>
      </c>
      <c r="L19" s="300"/>
      <c r="M19" s="300"/>
      <c r="N19" s="305"/>
      <c r="O19" s="431" t="s">
        <v>132</v>
      </c>
      <c r="P19" s="432"/>
      <c r="Q19" s="432"/>
      <c r="R19" s="432"/>
      <c r="S19" s="432"/>
      <c r="T19" s="432"/>
      <c r="U19" s="298"/>
      <c r="V19" s="311"/>
      <c r="W19" s="298"/>
      <c r="X19" s="311"/>
      <c r="Y19" s="311"/>
    </row>
    <row r="20" spans="1:25" s="299" customFormat="1" ht="61.5">
      <c r="A20" s="297" t="s">
        <v>304</v>
      </c>
      <c r="B20" s="422" t="s">
        <v>305</v>
      </c>
      <c r="C20" s="423" t="s">
        <v>305</v>
      </c>
      <c r="D20" s="304"/>
      <c r="E20" s="304"/>
      <c r="F20" s="300"/>
      <c r="G20" s="300"/>
      <c r="H20" s="306"/>
      <c r="I20" s="306"/>
      <c r="J20" s="300"/>
      <c r="K20" s="300"/>
      <c r="L20" s="300"/>
      <c r="M20" s="300"/>
      <c r="N20" s="305"/>
      <c r="O20" s="431" t="s">
        <v>133</v>
      </c>
      <c r="P20" s="432"/>
      <c r="Q20" s="432"/>
      <c r="R20" s="432"/>
      <c r="S20" s="432"/>
      <c r="T20" s="432"/>
      <c r="U20" s="298"/>
      <c r="V20" s="311"/>
      <c r="W20" s="298"/>
      <c r="X20" s="311"/>
      <c r="Y20" s="311"/>
    </row>
    <row r="21" spans="1:25" s="299" customFormat="1" ht="61.5">
      <c r="A21" s="297"/>
      <c r="B21" s="307"/>
      <c r="C21" s="307"/>
      <c r="D21" s="304"/>
      <c r="E21" s="304"/>
      <c r="F21" s="305"/>
      <c r="G21" s="305"/>
      <c r="H21" s="306"/>
      <c r="I21" s="306"/>
      <c r="J21" s="305"/>
      <c r="K21" s="305"/>
      <c r="L21" s="305"/>
      <c r="M21" s="305"/>
      <c r="N21" s="308"/>
      <c r="O21" s="438" t="s">
        <v>291</v>
      </c>
      <c r="P21" s="439"/>
      <c r="Q21" s="439"/>
      <c r="R21" s="439"/>
      <c r="S21" s="439"/>
      <c r="T21" s="440"/>
      <c r="U21" s="298"/>
      <c r="V21" s="311"/>
      <c r="W21" s="298"/>
      <c r="X21" s="311"/>
      <c r="Y21" s="311"/>
    </row>
    <row r="22" spans="1:25" s="299" customFormat="1" ht="61.5">
      <c r="A22" s="297"/>
      <c r="B22" s="307"/>
      <c r="C22" s="307"/>
      <c r="D22" s="304"/>
      <c r="E22" s="304"/>
      <c r="F22" s="305"/>
      <c r="G22" s="305"/>
      <c r="H22" s="306"/>
      <c r="I22" s="306"/>
      <c r="J22" s="305"/>
      <c r="K22" s="305"/>
      <c r="L22" s="305"/>
      <c r="M22" s="305"/>
      <c r="N22" s="308"/>
      <c r="O22" s="438" t="s">
        <v>151</v>
      </c>
      <c r="P22" s="441"/>
      <c r="Q22" s="441"/>
      <c r="R22" s="441"/>
      <c r="S22" s="441"/>
      <c r="T22" s="442"/>
      <c r="U22" s="298"/>
      <c r="V22" s="311"/>
      <c r="W22" s="298"/>
      <c r="X22" s="311"/>
      <c r="Y22" s="311"/>
    </row>
    <row r="23" spans="1:25" s="299" customFormat="1" ht="61.5">
      <c r="A23" s="297"/>
      <c r="B23" s="307"/>
      <c r="C23" s="307"/>
      <c r="D23" s="304"/>
      <c r="E23" s="304"/>
      <c r="F23" s="305"/>
      <c r="G23" s="305"/>
      <c r="H23" s="306"/>
      <c r="I23" s="306"/>
      <c r="J23" s="305"/>
      <c r="K23" s="305"/>
      <c r="L23" s="305"/>
      <c r="M23" s="305"/>
      <c r="N23" s="308"/>
      <c r="O23" s="438" t="s">
        <v>290</v>
      </c>
      <c r="P23" s="441"/>
      <c r="Q23" s="441"/>
      <c r="R23" s="441"/>
      <c r="S23" s="441"/>
      <c r="T23" s="442"/>
      <c r="U23" s="298"/>
      <c r="V23" s="311"/>
      <c r="W23" s="298"/>
      <c r="X23" s="311"/>
      <c r="Y23" s="311"/>
    </row>
    <row r="24" spans="1:25" s="299" customFormat="1" ht="61.5">
      <c r="A24" s="297"/>
      <c r="B24" s="309"/>
      <c r="C24" s="309"/>
      <c r="D24" s="304"/>
      <c r="E24" s="304"/>
      <c r="F24" s="305"/>
      <c r="G24" s="305"/>
      <c r="H24" s="306"/>
      <c r="I24" s="306"/>
      <c r="J24" s="305"/>
      <c r="K24" s="305"/>
      <c r="L24" s="305"/>
      <c r="M24" s="305"/>
      <c r="N24" s="305"/>
      <c r="O24" s="438" t="s">
        <v>234</v>
      </c>
      <c r="P24" s="441"/>
      <c r="Q24" s="441"/>
      <c r="R24" s="441"/>
      <c r="S24" s="441"/>
      <c r="T24" s="442"/>
      <c r="U24" s="311"/>
      <c r="V24" s="311"/>
      <c r="W24" s="310"/>
      <c r="X24" s="338"/>
      <c r="Y24" s="311"/>
    </row>
    <row r="25" spans="1:26" s="314" customFormat="1" ht="120.75" customHeight="1">
      <c r="A25" s="443" t="s">
        <v>148</v>
      </c>
      <c r="B25" s="444"/>
      <c r="C25" s="445"/>
      <c r="D25" s="312">
        <v>40761</v>
      </c>
      <c r="E25" s="312"/>
      <c r="F25" s="313">
        <f>SUM(F11:F19)</f>
        <v>45451</v>
      </c>
      <c r="G25" s="313">
        <f>SUM(G11:G18)</f>
        <v>0</v>
      </c>
      <c r="H25" s="312">
        <v>47338</v>
      </c>
      <c r="I25" s="312"/>
      <c r="J25" s="313">
        <f>SUM(J11:J24)</f>
        <v>47958</v>
      </c>
      <c r="K25" s="313">
        <f>SUM(K11:K19)</f>
        <v>0</v>
      </c>
      <c r="L25" s="313">
        <f>SUM(L11:L18)</f>
        <v>0</v>
      </c>
      <c r="M25" s="313">
        <f>SUM(M11:M18)</f>
        <v>0</v>
      </c>
      <c r="N25" s="313"/>
      <c r="O25" s="449" t="s">
        <v>135</v>
      </c>
      <c r="P25" s="449"/>
      <c r="Q25" s="449"/>
      <c r="R25" s="449"/>
      <c r="S25" s="449"/>
      <c r="T25" s="449"/>
      <c r="U25" s="434">
        <v>40652</v>
      </c>
      <c r="V25" s="434">
        <v>44942</v>
      </c>
      <c r="W25" s="434">
        <f>SUM(W11:W24)</f>
        <v>47338</v>
      </c>
      <c r="X25" s="434">
        <f>SUM(X11:X24)</f>
        <v>47958</v>
      </c>
      <c r="Y25" s="434"/>
      <c r="Z25" s="345"/>
    </row>
    <row r="26" spans="1:27" ht="137.25" customHeight="1">
      <c r="A26" s="433" t="s">
        <v>145</v>
      </c>
      <c r="B26" s="433"/>
      <c r="C26" s="433"/>
      <c r="D26" s="434">
        <v>40761</v>
      </c>
      <c r="E26" s="434"/>
      <c r="F26" s="437">
        <f>F25+G25</f>
        <v>45451</v>
      </c>
      <c r="G26" s="437"/>
      <c r="H26" s="434">
        <v>47338</v>
      </c>
      <c r="I26" s="434"/>
      <c r="J26" s="437">
        <f>J25+K25</f>
        <v>47958</v>
      </c>
      <c r="K26" s="437"/>
      <c r="L26" s="437">
        <f>L25+M25</f>
        <v>0</v>
      </c>
      <c r="M26" s="437"/>
      <c r="N26" s="315"/>
      <c r="O26" s="449"/>
      <c r="P26" s="449"/>
      <c r="Q26" s="449"/>
      <c r="R26" s="449"/>
      <c r="S26" s="449"/>
      <c r="T26" s="449"/>
      <c r="U26" s="434"/>
      <c r="V26" s="434"/>
      <c r="W26" s="434"/>
      <c r="X26" s="434"/>
      <c r="Y26" s="434"/>
      <c r="Z26" s="316"/>
      <c r="AA26" s="317"/>
    </row>
    <row r="27" spans="1:26" s="322" customFormat="1" ht="117.75" customHeight="1">
      <c r="A27" s="451" t="s">
        <v>149</v>
      </c>
      <c r="B27" s="452"/>
      <c r="C27" s="453"/>
      <c r="D27" s="319"/>
      <c r="E27" s="319"/>
      <c r="F27" s="319"/>
      <c r="G27" s="319"/>
      <c r="H27" s="319"/>
      <c r="I27" s="319"/>
      <c r="J27" s="446"/>
      <c r="K27" s="446"/>
      <c r="L27" s="446"/>
      <c r="M27" s="446"/>
      <c r="N27" s="320"/>
      <c r="O27" s="454" t="s">
        <v>136</v>
      </c>
      <c r="P27" s="454"/>
      <c r="Q27" s="454"/>
      <c r="R27" s="454"/>
      <c r="S27" s="454"/>
      <c r="T27" s="454"/>
      <c r="U27" s="319">
        <v>40525</v>
      </c>
      <c r="V27" s="319">
        <v>44815</v>
      </c>
      <c r="W27" s="319">
        <v>46797</v>
      </c>
      <c r="X27" s="319">
        <v>47598</v>
      </c>
      <c r="Y27" s="319"/>
      <c r="Z27" s="321"/>
    </row>
    <row r="28" spans="1:26" s="322" customFormat="1" ht="94.5" customHeight="1">
      <c r="A28" s="455" t="s">
        <v>138</v>
      </c>
      <c r="B28" s="456"/>
      <c r="C28" s="457"/>
      <c r="D28" s="458"/>
      <c r="E28" s="458"/>
      <c r="F28" s="458"/>
      <c r="G28" s="458"/>
      <c r="H28" s="458"/>
      <c r="I28" s="458"/>
      <c r="J28" s="446" t="s">
        <v>505</v>
      </c>
      <c r="K28" s="446"/>
      <c r="L28" s="446">
        <f>Z28-M25</f>
        <v>0</v>
      </c>
      <c r="M28" s="446"/>
      <c r="N28" s="320"/>
      <c r="O28" s="454" t="s">
        <v>137</v>
      </c>
      <c r="P28" s="454"/>
      <c r="Q28" s="454"/>
      <c r="R28" s="454"/>
      <c r="S28" s="454"/>
      <c r="T28" s="454"/>
      <c r="U28" s="319">
        <v>127</v>
      </c>
      <c r="V28" s="319">
        <v>127</v>
      </c>
      <c r="W28" s="319">
        <v>541</v>
      </c>
      <c r="X28" s="319">
        <v>360</v>
      </c>
      <c r="Y28" s="319"/>
      <c r="Z28" s="321"/>
    </row>
    <row r="29" spans="1:26" s="322" customFormat="1" ht="123" customHeight="1">
      <c r="A29" s="455"/>
      <c r="B29" s="456"/>
      <c r="C29" s="457"/>
      <c r="D29" s="458"/>
      <c r="E29" s="458"/>
      <c r="F29" s="458"/>
      <c r="G29" s="458"/>
      <c r="H29" s="458"/>
      <c r="I29" s="458"/>
      <c r="J29" s="446" t="s">
        <v>505</v>
      </c>
      <c r="K29" s="446"/>
      <c r="L29" s="446">
        <f>L27+L28</f>
        <v>0</v>
      </c>
      <c r="M29" s="446"/>
      <c r="N29" s="320"/>
      <c r="O29" s="450"/>
      <c r="P29" s="450"/>
      <c r="Q29" s="450"/>
      <c r="R29" s="450"/>
      <c r="S29" s="450"/>
      <c r="T29" s="450"/>
      <c r="U29" s="323"/>
      <c r="V29" s="323"/>
      <c r="W29" s="323"/>
      <c r="X29" s="323"/>
      <c r="Y29" s="323"/>
      <c r="Z29" s="321"/>
    </row>
    <row r="30" spans="1:26" s="322" customFormat="1" ht="60.75">
      <c r="A30" s="459" t="s">
        <v>134</v>
      </c>
      <c r="B30" s="459"/>
      <c r="C30" s="459"/>
      <c r="D30" s="458"/>
      <c r="E30" s="458"/>
      <c r="F30" s="446"/>
      <c r="G30" s="446"/>
      <c r="H30" s="446"/>
      <c r="I30" s="446"/>
      <c r="J30" s="446"/>
      <c r="K30" s="446"/>
      <c r="L30" s="446"/>
      <c r="M30" s="446"/>
      <c r="N30" s="320"/>
      <c r="O30" s="450"/>
      <c r="P30" s="450"/>
      <c r="Q30" s="450"/>
      <c r="R30" s="450"/>
      <c r="S30" s="450"/>
      <c r="T30" s="450"/>
      <c r="U30" s="319"/>
      <c r="V30" s="319"/>
      <c r="W30" s="319"/>
      <c r="X30" s="342"/>
      <c r="Y30" s="340"/>
      <c r="Z30" s="321"/>
    </row>
    <row r="31" spans="1:26" s="322" customFormat="1" ht="60.75">
      <c r="A31" s="459" t="s">
        <v>139</v>
      </c>
      <c r="B31" s="459"/>
      <c r="C31" s="459"/>
      <c r="D31" s="458"/>
      <c r="E31" s="458"/>
      <c r="F31" s="446"/>
      <c r="G31" s="446"/>
      <c r="H31" s="446"/>
      <c r="I31" s="446"/>
      <c r="J31" s="446"/>
      <c r="K31" s="446"/>
      <c r="L31" s="446"/>
      <c r="M31" s="446"/>
      <c r="N31" s="320"/>
      <c r="O31" s="450"/>
      <c r="P31" s="450"/>
      <c r="Q31" s="450"/>
      <c r="R31" s="450"/>
      <c r="S31" s="450"/>
      <c r="T31" s="450"/>
      <c r="U31" s="324"/>
      <c r="V31" s="319"/>
      <c r="W31" s="319"/>
      <c r="X31" s="458"/>
      <c r="Y31" s="458"/>
      <c r="Z31" s="321"/>
    </row>
    <row r="32" spans="1:26" s="322" customFormat="1" ht="84.75" customHeight="1">
      <c r="A32" s="459" t="s">
        <v>140</v>
      </c>
      <c r="B32" s="459"/>
      <c r="C32" s="459"/>
      <c r="D32" s="458"/>
      <c r="E32" s="458"/>
      <c r="F32" s="446"/>
      <c r="G32" s="446"/>
      <c r="H32" s="446"/>
      <c r="I32" s="446"/>
      <c r="J32" s="446"/>
      <c r="K32" s="446"/>
      <c r="L32" s="446"/>
      <c r="M32" s="446"/>
      <c r="N32" s="320"/>
      <c r="O32" s="450"/>
      <c r="P32" s="450"/>
      <c r="Q32" s="450"/>
      <c r="R32" s="450"/>
      <c r="S32" s="450"/>
      <c r="T32" s="450"/>
      <c r="U32" s="319"/>
      <c r="V32" s="319"/>
      <c r="W32" s="319"/>
      <c r="X32" s="342"/>
      <c r="Y32" s="340"/>
      <c r="Z32" s="321"/>
    </row>
    <row r="33" spans="1:3" ht="33">
      <c r="A33" s="325"/>
      <c r="B33" s="325"/>
      <c r="C33" s="317"/>
    </row>
    <row r="34" spans="1:3" ht="33">
      <c r="A34" s="325"/>
      <c r="B34" s="325"/>
      <c r="C34" s="317"/>
    </row>
    <row r="35" spans="1:21" ht="139.5" customHeight="1">
      <c r="A35" s="325"/>
      <c r="B35" s="569"/>
      <c r="C35" s="569"/>
      <c r="D35" s="569"/>
      <c r="E35" s="569"/>
      <c r="F35" s="569"/>
      <c r="G35" s="569"/>
      <c r="H35" s="569"/>
      <c r="U35" s="302"/>
    </row>
    <row r="36" spans="1:3" ht="33">
      <c r="A36" s="325"/>
      <c r="B36" s="325"/>
      <c r="C36" s="317"/>
    </row>
    <row r="37" spans="1:3" ht="33">
      <c r="A37" s="325"/>
      <c r="B37" s="325"/>
      <c r="C37" s="317"/>
    </row>
    <row r="38" spans="1:3" ht="33">
      <c r="A38" s="325"/>
      <c r="B38" s="325"/>
      <c r="C38" s="317"/>
    </row>
    <row r="39" spans="1:3" ht="33">
      <c r="A39" s="325"/>
      <c r="B39" s="325"/>
      <c r="C39" s="317"/>
    </row>
    <row r="40" spans="1:3" ht="33">
      <c r="A40" s="325"/>
      <c r="B40" s="325"/>
      <c r="C40" s="317"/>
    </row>
    <row r="41" spans="1:3" ht="33">
      <c r="A41" s="325"/>
      <c r="B41" s="325"/>
      <c r="C41" s="317"/>
    </row>
    <row r="42" spans="1:3" ht="33">
      <c r="A42" s="325"/>
      <c r="B42" s="325"/>
      <c r="C42" s="317"/>
    </row>
    <row r="43" spans="1:3" ht="33">
      <c r="A43" s="325"/>
      <c r="B43" s="325"/>
      <c r="C43" s="317"/>
    </row>
    <row r="44" spans="1:3" ht="33">
      <c r="A44" s="325"/>
      <c r="B44" s="325"/>
      <c r="C44" s="317"/>
    </row>
    <row r="45" spans="1:3" ht="33">
      <c r="A45" s="325"/>
      <c r="B45" s="325"/>
      <c r="C45" s="317"/>
    </row>
    <row r="46" spans="1:3" ht="33">
      <c r="A46" s="325"/>
      <c r="B46" s="325"/>
      <c r="C46" s="317"/>
    </row>
    <row r="47" spans="1:3" ht="33">
      <c r="A47" s="325"/>
      <c r="B47" s="325"/>
      <c r="C47" s="317"/>
    </row>
    <row r="48" spans="1:3" ht="33">
      <c r="A48" s="325"/>
      <c r="B48" s="325"/>
      <c r="C48" s="317"/>
    </row>
    <row r="49" spans="1:3" ht="33">
      <c r="A49" s="325"/>
      <c r="B49" s="325"/>
      <c r="C49" s="317"/>
    </row>
    <row r="50" spans="1:27" s="316" customFormat="1" ht="33">
      <c r="A50" s="325"/>
      <c r="B50" s="325"/>
      <c r="C50" s="317"/>
      <c r="D50" s="326"/>
      <c r="E50" s="326"/>
      <c r="F50" s="326"/>
      <c r="G50" s="326"/>
      <c r="O50" s="278"/>
      <c r="P50" s="278"/>
      <c r="U50" s="344"/>
      <c r="V50" s="278"/>
      <c r="W50" s="278"/>
      <c r="X50" s="278"/>
      <c r="Y50" s="278"/>
      <c r="Z50" s="278"/>
      <c r="AA50" s="278"/>
    </row>
    <row r="51" spans="1:27" s="316" customFormat="1" ht="33">
      <c r="A51" s="325"/>
      <c r="B51" s="325"/>
      <c r="C51" s="317"/>
      <c r="D51" s="326"/>
      <c r="E51" s="326"/>
      <c r="F51" s="326"/>
      <c r="G51" s="326"/>
      <c r="O51" s="278"/>
      <c r="P51" s="278"/>
      <c r="U51" s="344"/>
      <c r="V51" s="278"/>
      <c r="W51" s="278"/>
      <c r="X51" s="278"/>
      <c r="Y51" s="278"/>
      <c r="Z51" s="278"/>
      <c r="AA51" s="278"/>
    </row>
    <row r="52" spans="1:27" s="316" customFormat="1" ht="33">
      <c r="A52" s="325"/>
      <c r="B52" s="325"/>
      <c r="C52" s="317"/>
      <c r="D52" s="326"/>
      <c r="E52" s="326"/>
      <c r="F52" s="326"/>
      <c r="G52" s="326"/>
      <c r="O52" s="278"/>
      <c r="P52" s="278"/>
      <c r="U52" s="344"/>
      <c r="V52" s="278"/>
      <c r="W52" s="278"/>
      <c r="X52" s="278"/>
      <c r="Y52" s="278"/>
      <c r="Z52" s="278"/>
      <c r="AA52" s="278"/>
    </row>
    <row r="53" spans="1:27" s="316" customFormat="1" ht="33">
      <c r="A53" s="325"/>
      <c r="B53" s="325"/>
      <c r="C53" s="317"/>
      <c r="D53" s="326"/>
      <c r="E53" s="326"/>
      <c r="F53" s="326"/>
      <c r="G53" s="326"/>
      <c r="O53" s="278"/>
      <c r="P53" s="278"/>
      <c r="U53" s="344"/>
      <c r="V53" s="278"/>
      <c r="W53" s="278"/>
      <c r="X53" s="278"/>
      <c r="Y53" s="278"/>
      <c r="Z53" s="278"/>
      <c r="AA53" s="278"/>
    </row>
    <row r="54" spans="1:27" s="316" customFormat="1" ht="33">
      <c r="A54" s="325"/>
      <c r="B54" s="325"/>
      <c r="C54" s="317"/>
      <c r="D54" s="326"/>
      <c r="E54" s="326"/>
      <c r="F54" s="326"/>
      <c r="G54" s="326"/>
      <c r="O54" s="278"/>
      <c r="P54" s="278"/>
      <c r="U54" s="344"/>
      <c r="V54" s="278"/>
      <c r="W54" s="278"/>
      <c r="X54" s="278"/>
      <c r="Y54" s="278"/>
      <c r="Z54" s="278"/>
      <c r="AA54" s="278"/>
    </row>
    <row r="55" spans="1:27" s="316" customFormat="1" ht="33">
      <c r="A55" s="325"/>
      <c r="B55" s="325"/>
      <c r="C55" s="317"/>
      <c r="D55" s="326"/>
      <c r="E55" s="326"/>
      <c r="F55" s="326"/>
      <c r="G55" s="326"/>
      <c r="O55" s="278"/>
      <c r="P55" s="278"/>
      <c r="U55" s="344"/>
      <c r="V55" s="278"/>
      <c r="W55" s="278"/>
      <c r="X55" s="278"/>
      <c r="Y55" s="278"/>
      <c r="Z55" s="278"/>
      <c r="AA55" s="278"/>
    </row>
    <row r="56" spans="1:27" s="316" customFormat="1" ht="33">
      <c r="A56" s="325"/>
      <c r="B56" s="325"/>
      <c r="C56" s="317"/>
      <c r="D56" s="326"/>
      <c r="E56" s="326"/>
      <c r="F56" s="326"/>
      <c r="G56" s="326"/>
      <c r="O56" s="278"/>
      <c r="P56" s="278"/>
      <c r="U56" s="344"/>
      <c r="V56" s="278"/>
      <c r="W56" s="278"/>
      <c r="X56" s="278"/>
      <c r="Y56" s="278"/>
      <c r="Z56" s="278"/>
      <c r="AA56" s="278"/>
    </row>
    <row r="57" spans="1:27" s="316" customFormat="1" ht="33">
      <c r="A57" s="325"/>
      <c r="B57" s="325"/>
      <c r="C57" s="317"/>
      <c r="D57" s="326"/>
      <c r="E57" s="326"/>
      <c r="F57" s="326"/>
      <c r="G57" s="326"/>
      <c r="O57" s="278"/>
      <c r="P57" s="278"/>
      <c r="U57" s="344"/>
      <c r="V57" s="278"/>
      <c r="W57" s="278"/>
      <c r="X57" s="278"/>
      <c r="Y57" s="278"/>
      <c r="Z57" s="278"/>
      <c r="AA57" s="278"/>
    </row>
    <row r="58" spans="1:27" s="316" customFormat="1" ht="33">
      <c r="A58" s="325"/>
      <c r="B58" s="325"/>
      <c r="C58" s="317"/>
      <c r="D58" s="326"/>
      <c r="E58" s="326"/>
      <c r="F58" s="326"/>
      <c r="G58" s="326"/>
      <c r="O58" s="278"/>
      <c r="P58" s="278"/>
      <c r="U58" s="344"/>
      <c r="V58" s="278"/>
      <c r="W58" s="278"/>
      <c r="X58" s="278"/>
      <c r="Y58" s="278"/>
      <c r="Z58" s="278"/>
      <c r="AA58" s="278"/>
    </row>
    <row r="59" spans="1:27" s="316" customFormat="1" ht="33">
      <c r="A59" s="325"/>
      <c r="B59" s="325"/>
      <c r="C59" s="317"/>
      <c r="D59" s="326"/>
      <c r="E59" s="326"/>
      <c r="F59" s="326"/>
      <c r="G59" s="326"/>
      <c r="O59" s="278"/>
      <c r="P59" s="278"/>
      <c r="U59" s="344"/>
      <c r="V59" s="278"/>
      <c r="W59" s="278"/>
      <c r="X59" s="278"/>
      <c r="Y59" s="278"/>
      <c r="Z59" s="278"/>
      <c r="AA59" s="278"/>
    </row>
    <row r="60" spans="1:27" s="316" customFormat="1" ht="33">
      <c r="A60" s="325"/>
      <c r="B60" s="325"/>
      <c r="C60" s="317"/>
      <c r="D60" s="326"/>
      <c r="E60" s="326"/>
      <c r="F60" s="326"/>
      <c r="G60" s="326"/>
      <c r="O60" s="278"/>
      <c r="P60" s="278"/>
      <c r="U60" s="344"/>
      <c r="V60" s="278"/>
      <c r="W60" s="278"/>
      <c r="X60" s="278"/>
      <c r="Y60" s="278"/>
      <c r="Z60" s="278"/>
      <c r="AA60" s="278"/>
    </row>
    <row r="61" spans="1:27" s="316" customFormat="1" ht="33">
      <c r="A61" s="325"/>
      <c r="B61" s="325"/>
      <c r="C61" s="317"/>
      <c r="D61" s="326"/>
      <c r="E61" s="326"/>
      <c r="F61" s="326"/>
      <c r="G61" s="326"/>
      <c r="O61" s="278"/>
      <c r="P61" s="278"/>
      <c r="U61" s="344"/>
      <c r="V61" s="278"/>
      <c r="W61" s="278"/>
      <c r="X61" s="278"/>
      <c r="Y61" s="278"/>
      <c r="Z61" s="278"/>
      <c r="AA61" s="278"/>
    </row>
    <row r="62" spans="1:27" s="316" customFormat="1" ht="33">
      <c r="A62" s="325"/>
      <c r="B62" s="325"/>
      <c r="C62" s="317"/>
      <c r="D62" s="326"/>
      <c r="E62" s="326"/>
      <c r="F62" s="326"/>
      <c r="G62" s="326"/>
      <c r="O62" s="278"/>
      <c r="P62" s="278"/>
      <c r="U62" s="344"/>
      <c r="V62" s="278"/>
      <c r="W62" s="278"/>
      <c r="X62" s="278"/>
      <c r="Y62" s="278"/>
      <c r="Z62" s="278"/>
      <c r="AA62" s="278"/>
    </row>
    <row r="63" spans="1:27" s="316" customFormat="1" ht="33">
      <c r="A63" s="325"/>
      <c r="B63" s="325"/>
      <c r="C63" s="317"/>
      <c r="D63" s="326"/>
      <c r="E63" s="326"/>
      <c r="F63" s="326"/>
      <c r="G63" s="326"/>
      <c r="O63" s="278"/>
      <c r="P63" s="278"/>
      <c r="U63" s="344"/>
      <c r="V63" s="278"/>
      <c r="W63" s="278"/>
      <c r="X63" s="278"/>
      <c r="Y63" s="278"/>
      <c r="Z63" s="278"/>
      <c r="AA63" s="278"/>
    </row>
    <row r="64" spans="1:27" s="316" customFormat="1" ht="33">
      <c r="A64" s="325"/>
      <c r="B64" s="325"/>
      <c r="C64" s="317"/>
      <c r="D64" s="326"/>
      <c r="E64" s="326"/>
      <c r="F64" s="326"/>
      <c r="G64" s="326"/>
      <c r="O64" s="278"/>
      <c r="P64" s="278"/>
      <c r="U64" s="344"/>
      <c r="V64" s="278"/>
      <c r="W64" s="278"/>
      <c r="X64" s="278"/>
      <c r="Y64" s="278"/>
      <c r="Z64" s="278"/>
      <c r="AA64" s="278"/>
    </row>
    <row r="65" spans="1:27" s="316" customFormat="1" ht="33">
      <c r="A65" s="325"/>
      <c r="B65" s="325"/>
      <c r="C65" s="317"/>
      <c r="D65" s="326"/>
      <c r="E65" s="326"/>
      <c r="F65" s="326"/>
      <c r="G65" s="326"/>
      <c r="O65" s="278"/>
      <c r="P65" s="278"/>
      <c r="U65" s="344"/>
      <c r="V65" s="278"/>
      <c r="W65" s="278"/>
      <c r="X65" s="278"/>
      <c r="Y65" s="278"/>
      <c r="Z65" s="278"/>
      <c r="AA65" s="278"/>
    </row>
    <row r="66" spans="1:27" s="316" customFormat="1" ht="33">
      <c r="A66" s="325"/>
      <c r="B66" s="325"/>
      <c r="C66" s="317"/>
      <c r="D66" s="326"/>
      <c r="E66" s="326"/>
      <c r="F66" s="326"/>
      <c r="G66" s="326"/>
      <c r="O66" s="278"/>
      <c r="P66" s="278"/>
      <c r="U66" s="344"/>
      <c r="V66" s="278"/>
      <c r="W66" s="278"/>
      <c r="X66" s="278"/>
      <c r="Y66" s="278"/>
      <c r="Z66" s="278"/>
      <c r="AA66" s="278"/>
    </row>
    <row r="67" spans="1:27" s="316" customFormat="1" ht="33">
      <c r="A67" s="325"/>
      <c r="B67" s="325"/>
      <c r="C67" s="317"/>
      <c r="D67" s="326"/>
      <c r="E67" s="326"/>
      <c r="F67" s="326"/>
      <c r="G67" s="326"/>
      <c r="O67" s="278"/>
      <c r="P67" s="278"/>
      <c r="U67" s="344"/>
      <c r="V67" s="278"/>
      <c r="W67" s="278"/>
      <c r="X67" s="278"/>
      <c r="Y67" s="278"/>
      <c r="Z67" s="278"/>
      <c r="AA67" s="278"/>
    </row>
    <row r="68" spans="1:27" s="316" customFormat="1" ht="33">
      <c r="A68" s="325"/>
      <c r="B68" s="325"/>
      <c r="C68" s="317"/>
      <c r="D68" s="326"/>
      <c r="E68" s="326"/>
      <c r="F68" s="326"/>
      <c r="G68" s="326"/>
      <c r="O68" s="278"/>
      <c r="P68" s="278"/>
      <c r="U68" s="344"/>
      <c r="V68" s="278"/>
      <c r="W68" s="278"/>
      <c r="X68" s="278"/>
      <c r="Y68" s="278"/>
      <c r="Z68" s="278"/>
      <c r="AA68" s="278"/>
    </row>
    <row r="69" spans="1:27" s="316" customFormat="1" ht="33">
      <c r="A69" s="325"/>
      <c r="B69" s="325"/>
      <c r="C69" s="317"/>
      <c r="D69" s="326"/>
      <c r="E69" s="326"/>
      <c r="F69" s="326"/>
      <c r="G69" s="326"/>
      <c r="O69" s="278"/>
      <c r="P69" s="278"/>
      <c r="U69" s="344"/>
      <c r="V69" s="278"/>
      <c r="W69" s="278"/>
      <c r="X69" s="278"/>
      <c r="Y69" s="278"/>
      <c r="Z69" s="278"/>
      <c r="AA69" s="278"/>
    </row>
    <row r="70" spans="1:27" s="316" customFormat="1" ht="33">
      <c r="A70" s="325"/>
      <c r="B70" s="325"/>
      <c r="C70" s="317"/>
      <c r="D70" s="326"/>
      <c r="E70" s="326"/>
      <c r="F70" s="326"/>
      <c r="G70" s="326"/>
      <c r="O70" s="278"/>
      <c r="P70" s="278"/>
      <c r="U70" s="344"/>
      <c r="V70" s="278"/>
      <c r="W70" s="278"/>
      <c r="X70" s="278"/>
      <c r="Y70" s="278"/>
      <c r="Z70" s="278"/>
      <c r="AA70" s="278"/>
    </row>
    <row r="71" spans="1:27" s="316" customFormat="1" ht="33">
      <c r="A71" s="325"/>
      <c r="B71" s="325"/>
      <c r="C71" s="317"/>
      <c r="D71" s="326"/>
      <c r="E71" s="326"/>
      <c r="F71" s="326"/>
      <c r="G71" s="326"/>
      <c r="O71" s="278"/>
      <c r="P71" s="278"/>
      <c r="U71" s="344"/>
      <c r="V71" s="278"/>
      <c r="W71" s="278"/>
      <c r="X71" s="278"/>
      <c r="Y71" s="278"/>
      <c r="Z71" s="278"/>
      <c r="AA71" s="278"/>
    </row>
    <row r="72" spans="1:27" s="316" customFormat="1" ht="33">
      <c r="A72" s="325"/>
      <c r="B72" s="325"/>
      <c r="C72" s="317"/>
      <c r="D72" s="326"/>
      <c r="E72" s="326"/>
      <c r="F72" s="326"/>
      <c r="G72" s="326"/>
      <c r="O72" s="278"/>
      <c r="P72" s="278"/>
      <c r="U72" s="344"/>
      <c r="V72" s="278"/>
      <c r="W72" s="278"/>
      <c r="X72" s="278"/>
      <c r="Y72" s="278"/>
      <c r="Z72" s="278"/>
      <c r="AA72" s="278"/>
    </row>
    <row r="73" spans="1:27" s="316" customFormat="1" ht="33">
      <c r="A73" s="325"/>
      <c r="B73" s="325"/>
      <c r="C73" s="317"/>
      <c r="D73" s="326"/>
      <c r="E73" s="326"/>
      <c r="F73" s="326"/>
      <c r="G73" s="326"/>
      <c r="O73" s="278"/>
      <c r="P73" s="278"/>
      <c r="U73" s="344"/>
      <c r="V73" s="278"/>
      <c r="W73" s="278"/>
      <c r="X73" s="278"/>
      <c r="Y73" s="278"/>
      <c r="Z73" s="278"/>
      <c r="AA73" s="278"/>
    </row>
    <row r="74" spans="1:27" s="316" customFormat="1" ht="33">
      <c r="A74" s="325"/>
      <c r="B74" s="325"/>
      <c r="C74" s="317"/>
      <c r="D74" s="326"/>
      <c r="E74" s="326"/>
      <c r="F74" s="326"/>
      <c r="G74" s="326"/>
      <c r="O74" s="278"/>
      <c r="P74" s="278"/>
      <c r="U74" s="344"/>
      <c r="V74" s="278"/>
      <c r="W74" s="278"/>
      <c r="X74" s="278"/>
      <c r="Y74" s="278"/>
      <c r="Z74" s="278"/>
      <c r="AA74" s="278"/>
    </row>
    <row r="75" spans="1:27" s="316" customFormat="1" ht="33">
      <c r="A75" s="325"/>
      <c r="B75" s="325"/>
      <c r="C75" s="317"/>
      <c r="D75" s="326"/>
      <c r="E75" s="326"/>
      <c r="F75" s="326"/>
      <c r="G75" s="326"/>
      <c r="O75" s="278"/>
      <c r="P75" s="278"/>
      <c r="U75" s="344"/>
      <c r="V75" s="278"/>
      <c r="W75" s="278"/>
      <c r="X75" s="278"/>
      <c r="Y75" s="278"/>
      <c r="Z75" s="278"/>
      <c r="AA75" s="278"/>
    </row>
    <row r="76" spans="1:27" s="316" customFormat="1" ht="33">
      <c r="A76" s="325"/>
      <c r="B76" s="325"/>
      <c r="C76" s="317"/>
      <c r="D76" s="326"/>
      <c r="E76" s="326"/>
      <c r="F76" s="326"/>
      <c r="G76" s="326"/>
      <c r="O76" s="278"/>
      <c r="P76" s="278"/>
      <c r="U76" s="344"/>
      <c r="V76" s="278"/>
      <c r="W76" s="278"/>
      <c r="X76" s="278"/>
      <c r="Y76" s="278"/>
      <c r="Z76" s="278"/>
      <c r="AA76" s="278"/>
    </row>
    <row r="77" spans="1:27" s="316" customFormat="1" ht="33">
      <c r="A77" s="325"/>
      <c r="B77" s="325"/>
      <c r="C77" s="317"/>
      <c r="D77" s="326"/>
      <c r="E77" s="326"/>
      <c r="F77" s="326"/>
      <c r="G77" s="326"/>
      <c r="O77" s="278"/>
      <c r="P77" s="278"/>
      <c r="U77" s="344"/>
      <c r="V77" s="278"/>
      <c r="W77" s="278"/>
      <c r="X77" s="278"/>
      <c r="Y77" s="278"/>
      <c r="Z77" s="278"/>
      <c r="AA77" s="278"/>
    </row>
    <row r="78" spans="1:27" s="316" customFormat="1" ht="33">
      <c r="A78" s="325"/>
      <c r="B78" s="325"/>
      <c r="C78" s="317"/>
      <c r="D78" s="326"/>
      <c r="E78" s="326"/>
      <c r="F78" s="326"/>
      <c r="G78" s="326"/>
      <c r="O78" s="278"/>
      <c r="P78" s="278"/>
      <c r="U78" s="344"/>
      <c r="V78" s="278"/>
      <c r="W78" s="278"/>
      <c r="X78" s="278"/>
      <c r="Y78" s="278"/>
      <c r="Z78" s="278"/>
      <c r="AA78" s="278"/>
    </row>
    <row r="79" spans="1:27" s="316" customFormat="1" ht="33">
      <c r="A79" s="325"/>
      <c r="B79" s="325"/>
      <c r="C79" s="317"/>
      <c r="D79" s="326"/>
      <c r="E79" s="326"/>
      <c r="F79" s="326"/>
      <c r="G79" s="326"/>
      <c r="O79" s="278"/>
      <c r="P79" s="278"/>
      <c r="U79" s="344"/>
      <c r="V79" s="278"/>
      <c r="W79" s="278"/>
      <c r="X79" s="278"/>
      <c r="Y79" s="278"/>
      <c r="Z79" s="278"/>
      <c r="AA79" s="278"/>
    </row>
    <row r="80" spans="1:27" s="316" customFormat="1" ht="33">
      <c r="A80" s="325"/>
      <c r="B80" s="325"/>
      <c r="C80" s="317"/>
      <c r="D80" s="326"/>
      <c r="E80" s="326"/>
      <c r="F80" s="326"/>
      <c r="G80" s="326"/>
      <c r="O80" s="278"/>
      <c r="P80" s="278"/>
      <c r="U80" s="344"/>
      <c r="V80" s="278"/>
      <c r="W80" s="278"/>
      <c r="X80" s="278"/>
      <c r="Y80" s="278"/>
      <c r="Z80" s="278"/>
      <c r="AA80" s="278"/>
    </row>
    <row r="81" spans="1:27" s="316" customFormat="1" ht="33">
      <c r="A81" s="325"/>
      <c r="B81" s="325"/>
      <c r="C81" s="317"/>
      <c r="D81" s="326"/>
      <c r="E81" s="326"/>
      <c r="F81" s="326"/>
      <c r="G81" s="326"/>
      <c r="O81" s="278"/>
      <c r="P81" s="278"/>
      <c r="U81" s="344"/>
      <c r="V81" s="278"/>
      <c r="W81" s="278"/>
      <c r="X81" s="278"/>
      <c r="Y81" s="278"/>
      <c r="Z81" s="278"/>
      <c r="AA81" s="278"/>
    </row>
    <row r="82" spans="1:27" s="316" customFormat="1" ht="33">
      <c r="A82" s="325"/>
      <c r="B82" s="325"/>
      <c r="C82" s="317"/>
      <c r="D82" s="326"/>
      <c r="E82" s="326"/>
      <c r="F82" s="326"/>
      <c r="G82" s="326"/>
      <c r="O82" s="278"/>
      <c r="P82" s="278"/>
      <c r="U82" s="344"/>
      <c r="V82" s="278"/>
      <c r="W82" s="278"/>
      <c r="X82" s="278"/>
      <c r="Y82" s="278"/>
      <c r="Z82" s="278"/>
      <c r="AA82" s="278"/>
    </row>
    <row r="83" spans="1:27" s="316" customFormat="1" ht="33">
      <c r="A83" s="325"/>
      <c r="B83" s="325"/>
      <c r="C83" s="317"/>
      <c r="D83" s="326"/>
      <c r="E83" s="326"/>
      <c r="F83" s="326"/>
      <c r="G83" s="326"/>
      <c r="O83" s="278"/>
      <c r="P83" s="278"/>
      <c r="U83" s="344"/>
      <c r="V83" s="278"/>
      <c r="W83" s="278"/>
      <c r="X83" s="278"/>
      <c r="Y83" s="278"/>
      <c r="Z83" s="278"/>
      <c r="AA83" s="278"/>
    </row>
    <row r="84" spans="1:27" s="316" customFormat="1" ht="33">
      <c r="A84" s="325"/>
      <c r="B84" s="325"/>
      <c r="C84" s="317"/>
      <c r="D84" s="326"/>
      <c r="E84" s="326"/>
      <c r="F84" s="326"/>
      <c r="G84" s="326"/>
      <c r="O84" s="278"/>
      <c r="P84" s="278"/>
      <c r="U84" s="344"/>
      <c r="V84" s="278"/>
      <c r="W84" s="278"/>
      <c r="X84" s="278"/>
      <c r="Y84" s="278"/>
      <c r="Z84" s="278"/>
      <c r="AA84" s="278"/>
    </row>
    <row r="85" spans="1:27" s="316" customFormat="1" ht="33">
      <c r="A85" s="325"/>
      <c r="B85" s="325"/>
      <c r="C85" s="317"/>
      <c r="D85" s="326"/>
      <c r="E85" s="326"/>
      <c r="F85" s="326"/>
      <c r="G85" s="326"/>
      <c r="O85" s="278"/>
      <c r="P85" s="278"/>
      <c r="U85" s="344"/>
      <c r="V85" s="278"/>
      <c r="W85" s="278"/>
      <c r="X85" s="278"/>
      <c r="Y85" s="278"/>
      <c r="Z85" s="278"/>
      <c r="AA85" s="278"/>
    </row>
    <row r="86" spans="1:27" s="316" customFormat="1" ht="33">
      <c r="A86" s="325"/>
      <c r="B86" s="325"/>
      <c r="C86" s="317"/>
      <c r="D86" s="326"/>
      <c r="E86" s="326"/>
      <c r="F86" s="326"/>
      <c r="G86" s="326"/>
      <c r="O86" s="278"/>
      <c r="P86" s="278"/>
      <c r="U86" s="344"/>
      <c r="V86" s="278"/>
      <c r="W86" s="278"/>
      <c r="X86" s="278"/>
      <c r="Y86" s="278"/>
      <c r="Z86" s="278"/>
      <c r="AA86" s="278"/>
    </row>
    <row r="87" spans="1:27" s="316" customFormat="1" ht="33">
      <c r="A87" s="325"/>
      <c r="B87" s="325"/>
      <c r="C87" s="317"/>
      <c r="D87" s="326"/>
      <c r="E87" s="326"/>
      <c r="F87" s="326"/>
      <c r="G87" s="326"/>
      <c r="O87" s="278"/>
      <c r="P87" s="278"/>
      <c r="U87" s="344"/>
      <c r="V87" s="278"/>
      <c r="W87" s="278"/>
      <c r="X87" s="278"/>
      <c r="Y87" s="278"/>
      <c r="Z87" s="278"/>
      <c r="AA87" s="278"/>
    </row>
    <row r="88" spans="1:27" s="316" customFormat="1" ht="33">
      <c r="A88" s="325"/>
      <c r="B88" s="325"/>
      <c r="C88" s="317"/>
      <c r="D88" s="326"/>
      <c r="E88" s="326"/>
      <c r="F88" s="326"/>
      <c r="G88" s="326"/>
      <c r="O88" s="278"/>
      <c r="P88" s="278"/>
      <c r="U88" s="344"/>
      <c r="V88" s="278"/>
      <c r="W88" s="278"/>
      <c r="X88" s="278"/>
      <c r="Y88" s="278"/>
      <c r="Z88" s="278"/>
      <c r="AA88" s="278"/>
    </row>
    <row r="89" spans="1:27" s="316" customFormat="1" ht="33">
      <c r="A89" s="325"/>
      <c r="B89" s="325"/>
      <c r="C89" s="317"/>
      <c r="D89" s="326"/>
      <c r="E89" s="326"/>
      <c r="F89" s="326"/>
      <c r="G89" s="326"/>
      <c r="O89" s="278"/>
      <c r="P89" s="278"/>
      <c r="U89" s="344"/>
      <c r="V89" s="278"/>
      <c r="W89" s="278"/>
      <c r="X89" s="278"/>
      <c r="Y89" s="278"/>
      <c r="Z89" s="278"/>
      <c r="AA89" s="278"/>
    </row>
    <row r="90" spans="1:27" s="316" customFormat="1" ht="33">
      <c r="A90" s="325"/>
      <c r="B90" s="325"/>
      <c r="C90" s="317"/>
      <c r="D90" s="326"/>
      <c r="E90" s="326"/>
      <c r="F90" s="326"/>
      <c r="G90" s="326"/>
      <c r="O90" s="278"/>
      <c r="P90" s="278"/>
      <c r="U90" s="344"/>
      <c r="V90" s="278"/>
      <c r="W90" s="278"/>
      <c r="X90" s="278"/>
      <c r="Y90" s="278"/>
      <c r="Z90" s="278"/>
      <c r="AA90" s="278"/>
    </row>
    <row r="91" spans="1:27" s="316" customFormat="1" ht="33">
      <c r="A91" s="325"/>
      <c r="B91" s="325"/>
      <c r="C91" s="317"/>
      <c r="D91" s="326"/>
      <c r="E91" s="326"/>
      <c r="F91" s="326"/>
      <c r="G91" s="326"/>
      <c r="O91" s="278"/>
      <c r="P91" s="278"/>
      <c r="U91" s="344"/>
      <c r="V91" s="278"/>
      <c r="W91" s="278"/>
      <c r="X91" s="278"/>
      <c r="Y91" s="278"/>
      <c r="Z91" s="278"/>
      <c r="AA91" s="278"/>
    </row>
    <row r="92" spans="1:27" s="316" customFormat="1" ht="33">
      <c r="A92" s="325"/>
      <c r="B92" s="325"/>
      <c r="C92" s="317"/>
      <c r="D92" s="326"/>
      <c r="E92" s="326"/>
      <c r="F92" s="326"/>
      <c r="G92" s="326"/>
      <c r="O92" s="278"/>
      <c r="P92" s="278"/>
      <c r="U92" s="344"/>
      <c r="V92" s="278"/>
      <c r="W92" s="278"/>
      <c r="X92" s="278"/>
      <c r="Y92" s="278"/>
      <c r="Z92" s="278"/>
      <c r="AA92" s="278"/>
    </row>
    <row r="93" spans="1:27" s="316" customFormat="1" ht="33">
      <c r="A93" s="325"/>
      <c r="B93" s="325"/>
      <c r="C93" s="317"/>
      <c r="D93" s="326"/>
      <c r="E93" s="326"/>
      <c r="F93" s="326"/>
      <c r="G93" s="326"/>
      <c r="O93" s="278"/>
      <c r="P93" s="278"/>
      <c r="U93" s="344"/>
      <c r="V93" s="278"/>
      <c r="W93" s="278"/>
      <c r="X93" s="278"/>
      <c r="Y93" s="278"/>
      <c r="Z93" s="278"/>
      <c r="AA93" s="278"/>
    </row>
    <row r="94" spans="1:27" s="316" customFormat="1" ht="33">
      <c r="A94" s="325"/>
      <c r="B94" s="325"/>
      <c r="C94" s="317"/>
      <c r="D94" s="326"/>
      <c r="E94" s="326"/>
      <c r="F94" s="326"/>
      <c r="G94" s="326"/>
      <c r="O94" s="278"/>
      <c r="P94" s="278"/>
      <c r="U94" s="344"/>
      <c r="V94" s="278"/>
      <c r="W94" s="278"/>
      <c r="X94" s="278"/>
      <c r="Y94" s="278"/>
      <c r="Z94" s="278"/>
      <c r="AA94" s="278"/>
    </row>
    <row r="95" spans="1:27" s="316" customFormat="1" ht="33">
      <c r="A95" s="325"/>
      <c r="B95" s="325"/>
      <c r="C95" s="317"/>
      <c r="D95" s="326"/>
      <c r="E95" s="326"/>
      <c r="F95" s="326"/>
      <c r="G95" s="326"/>
      <c r="O95" s="278"/>
      <c r="P95" s="278"/>
      <c r="U95" s="344"/>
      <c r="V95" s="278"/>
      <c r="W95" s="278"/>
      <c r="X95" s="278"/>
      <c r="Y95" s="278"/>
      <c r="Z95" s="278"/>
      <c r="AA95" s="278"/>
    </row>
    <row r="96" spans="1:27" s="316" customFormat="1" ht="33">
      <c r="A96" s="325"/>
      <c r="B96" s="325"/>
      <c r="C96" s="317"/>
      <c r="D96" s="326"/>
      <c r="E96" s="326"/>
      <c r="F96" s="326"/>
      <c r="G96" s="326"/>
      <c r="O96" s="278"/>
      <c r="P96" s="278"/>
      <c r="U96" s="344"/>
      <c r="V96" s="278"/>
      <c r="W96" s="278"/>
      <c r="X96" s="278"/>
      <c r="Y96" s="278"/>
      <c r="Z96" s="278"/>
      <c r="AA96" s="278"/>
    </row>
    <row r="97" spans="1:27" s="316" customFormat="1" ht="33">
      <c r="A97" s="325"/>
      <c r="B97" s="325"/>
      <c r="C97" s="317"/>
      <c r="D97" s="326"/>
      <c r="E97" s="326"/>
      <c r="F97" s="326"/>
      <c r="G97" s="326"/>
      <c r="O97" s="278"/>
      <c r="P97" s="278"/>
      <c r="U97" s="344"/>
      <c r="V97" s="278"/>
      <c r="W97" s="278"/>
      <c r="X97" s="278"/>
      <c r="Y97" s="278"/>
      <c r="Z97" s="278"/>
      <c r="AA97" s="278"/>
    </row>
    <row r="98" spans="1:27" s="316" customFormat="1" ht="33">
      <c r="A98" s="325"/>
      <c r="B98" s="325"/>
      <c r="C98" s="317"/>
      <c r="D98" s="326"/>
      <c r="E98" s="326"/>
      <c r="F98" s="326"/>
      <c r="G98" s="326"/>
      <c r="O98" s="278"/>
      <c r="P98" s="278"/>
      <c r="U98" s="344"/>
      <c r="V98" s="278"/>
      <c r="W98" s="278"/>
      <c r="X98" s="278"/>
      <c r="Y98" s="278"/>
      <c r="Z98" s="278"/>
      <c r="AA98" s="278"/>
    </row>
    <row r="99" spans="1:27" s="316" customFormat="1" ht="33">
      <c r="A99" s="325"/>
      <c r="B99" s="325"/>
      <c r="C99" s="317"/>
      <c r="D99" s="326"/>
      <c r="E99" s="326"/>
      <c r="F99" s="326"/>
      <c r="G99" s="326"/>
      <c r="O99" s="278"/>
      <c r="P99" s="278"/>
      <c r="U99" s="344"/>
      <c r="V99" s="278"/>
      <c r="W99" s="278"/>
      <c r="X99" s="278"/>
      <c r="Y99" s="278"/>
      <c r="Z99" s="278"/>
      <c r="AA99" s="278"/>
    </row>
    <row r="100" spans="1:27" s="316" customFormat="1" ht="33">
      <c r="A100" s="325"/>
      <c r="B100" s="325"/>
      <c r="C100" s="317"/>
      <c r="D100" s="326"/>
      <c r="E100" s="326"/>
      <c r="F100" s="326"/>
      <c r="G100" s="326"/>
      <c r="O100" s="278"/>
      <c r="P100" s="278"/>
      <c r="U100" s="344"/>
      <c r="V100" s="278"/>
      <c r="W100" s="278"/>
      <c r="X100" s="278"/>
      <c r="Y100" s="278"/>
      <c r="Z100" s="278"/>
      <c r="AA100" s="278"/>
    </row>
    <row r="101" spans="1:27" s="316" customFormat="1" ht="33">
      <c r="A101" s="325"/>
      <c r="B101" s="325"/>
      <c r="C101" s="317"/>
      <c r="D101" s="326"/>
      <c r="E101" s="326"/>
      <c r="F101" s="326"/>
      <c r="G101" s="326"/>
      <c r="O101" s="278"/>
      <c r="P101" s="278"/>
      <c r="U101" s="344"/>
      <c r="V101" s="278"/>
      <c r="W101" s="278"/>
      <c r="X101" s="278"/>
      <c r="Y101" s="278"/>
      <c r="Z101" s="278"/>
      <c r="AA101" s="278"/>
    </row>
    <row r="102" spans="1:27" s="316" customFormat="1" ht="33">
      <c r="A102" s="325"/>
      <c r="B102" s="325"/>
      <c r="C102" s="317"/>
      <c r="D102" s="326"/>
      <c r="E102" s="326"/>
      <c r="F102" s="326"/>
      <c r="G102" s="326"/>
      <c r="O102" s="278"/>
      <c r="P102" s="278"/>
      <c r="U102" s="344"/>
      <c r="V102" s="278"/>
      <c r="W102" s="278"/>
      <c r="X102" s="278"/>
      <c r="Y102" s="278"/>
      <c r="Z102" s="278"/>
      <c r="AA102" s="278"/>
    </row>
    <row r="103" spans="1:27" s="316" customFormat="1" ht="33">
      <c r="A103" s="325"/>
      <c r="B103" s="325"/>
      <c r="C103" s="317"/>
      <c r="D103" s="326"/>
      <c r="E103" s="326"/>
      <c r="F103" s="326"/>
      <c r="G103" s="326"/>
      <c r="O103" s="278"/>
      <c r="P103" s="278"/>
      <c r="U103" s="344"/>
      <c r="V103" s="278"/>
      <c r="W103" s="278"/>
      <c r="X103" s="278"/>
      <c r="Y103" s="278"/>
      <c r="Z103" s="278"/>
      <c r="AA103" s="278"/>
    </row>
    <row r="104" spans="1:27" s="316" customFormat="1" ht="33">
      <c r="A104" s="325"/>
      <c r="B104" s="325"/>
      <c r="C104" s="317"/>
      <c r="D104" s="326"/>
      <c r="E104" s="326"/>
      <c r="F104" s="326"/>
      <c r="G104" s="326"/>
      <c r="O104" s="278"/>
      <c r="P104" s="278"/>
      <c r="U104" s="344"/>
      <c r="V104" s="278"/>
      <c r="W104" s="278"/>
      <c r="X104" s="278"/>
      <c r="Y104" s="278"/>
      <c r="Z104" s="278"/>
      <c r="AA104" s="278"/>
    </row>
    <row r="105" spans="1:27" s="316" customFormat="1" ht="33">
      <c r="A105" s="325"/>
      <c r="B105" s="325"/>
      <c r="C105" s="317"/>
      <c r="D105" s="326"/>
      <c r="E105" s="326"/>
      <c r="F105" s="326"/>
      <c r="G105" s="326"/>
      <c r="O105" s="278"/>
      <c r="P105" s="278"/>
      <c r="U105" s="344"/>
      <c r="V105" s="278"/>
      <c r="W105" s="278"/>
      <c r="X105" s="278"/>
      <c r="Y105" s="278"/>
      <c r="Z105" s="278"/>
      <c r="AA105" s="278"/>
    </row>
    <row r="106" spans="1:27" s="316" customFormat="1" ht="33">
      <c r="A106" s="325"/>
      <c r="B106" s="325"/>
      <c r="C106" s="317"/>
      <c r="D106" s="326"/>
      <c r="E106" s="326"/>
      <c r="F106" s="326"/>
      <c r="G106" s="326"/>
      <c r="O106" s="278"/>
      <c r="P106" s="278"/>
      <c r="U106" s="344"/>
      <c r="V106" s="278"/>
      <c r="W106" s="278"/>
      <c r="X106" s="278"/>
      <c r="Y106" s="278"/>
      <c r="Z106" s="278"/>
      <c r="AA106" s="278"/>
    </row>
    <row r="107" spans="1:27" s="316" customFormat="1" ht="33">
      <c r="A107" s="325"/>
      <c r="B107" s="325"/>
      <c r="C107" s="317"/>
      <c r="D107" s="326"/>
      <c r="E107" s="326"/>
      <c r="F107" s="326"/>
      <c r="G107" s="326"/>
      <c r="O107" s="278"/>
      <c r="P107" s="278"/>
      <c r="U107" s="344"/>
      <c r="V107" s="278"/>
      <c r="W107" s="278"/>
      <c r="X107" s="278"/>
      <c r="Y107" s="278"/>
      <c r="Z107" s="278"/>
      <c r="AA107" s="278"/>
    </row>
    <row r="108" spans="1:27" s="316" customFormat="1" ht="33">
      <c r="A108" s="325"/>
      <c r="B108" s="325"/>
      <c r="C108" s="317"/>
      <c r="D108" s="326"/>
      <c r="E108" s="326"/>
      <c r="F108" s="326"/>
      <c r="G108" s="326"/>
      <c r="O108" s="278"/>
      <c r="P108" s="278"/>
      <c r="U108" s="344"/>
      <c r="V108" s="278"/>
      <c r="W108" s="278"/>
      <c r="X108" s="278"/>
      <c r="Y108" s="278"/>
      <c r="Z108" s="278"/>
      <c r="AA108" s="278"/>
    </row>
    <row r="109" spans="1:27" s="316" customFormat="1" ht="33">
      <c r="A109" s="325"/>
      <c r="B109" s="325"/>
      <c r="C109" s="317"/>
      <c r="D109" s="326"/>
      <c r="E109" s="326"/>
      <c r="F109" s="326"/>
      <c r="G109" s="326"/>
      <c r="O109" s="278"/>
      <c r="P109" s="278"/>
      <c r="U109" s="344"/>
      <c r="V109" s="278"/>
      <c r="W109" s="278"/>
      <c r="X109" s="278"/>
      <c r="Y109" s="278"/>
      <c r="Z109" s="278"/>
      <c r="AA109" s="278"/>
    </row>
    <row r="110" spans="1:27" s="316" customFormat="1" ht="33">
      <c r="A110" s="325"/>
      <c r="B110" s="325"/>
      <c r="C110" s="317"/>
      <c r="D110" s="326"/>
      <c r="E110" s="326"/>
      <c r="F110" s="326"/>
      <c r="G110" s="326"/>
      <c r="O110" s="278"/>
      <c r="P110" s="278"/>
      <c r="U110" s="344"/>
      <c r="V110" s="278"/>
      <c r="W110" s="278"/>
      <c r="X110" s="278"/>
      <c r="Y110" s="278"/>
      <c r="Z110" s="278"/>
      <c r="AA110" s="278"/>
    </row>
    <row r="111" spans="1:27" s="316" customFormat="1" ht="33">
      <c r="A111" s="325"/>
      <c r="B111" s="325"/>
      <c r="C111" s="317"/>
      <c r="D111" s="326"/>
      <c r="E111" s="326"/>
      <c r="F111" s="326"/>
      <c r="G111" s="326"/>
      <c r="O111" s="278"/>
      <c r="P111" s="278"/>
      <c r="U111" s="344"/>
      <c r="V111" s="278"/>
      <c r="W111" s="278"/>
      <c r="X111" s="278"/>
      <c r="Y111" s="278"/>
      <c r="Z111" s="278"/>
      <c r="AA111" s="278"/>
    </row>
    <row r="112" spans="1:27" s="316" customFormat="1" ht="33">
      <c r="A112" s="325"/>
      <c r="B112" s="325"/>
      <c r="C112" s="317"/>
      <c r="D112" s="326"/>
      <c r="E112" s="326"/>
      <c r="F112" s="326"/>
      <c r="G112" s="326"/>
      <c r="O112" s="278"/>
      <c r="P112" s="278"/>
      <c r="U112" s="344"/>
      <c r="V112" s="278"/>
      <c r="W112" s="278"/>
      <c r="X112" s="278"/>
      <c r="Y112" s="278"/>
      <c r="Z112" s="278"/>
      <c r="AA112" s="278"/>
    </row>
    <row r="113" spans="1:27" s="316" customFormat="1" ht="33">
      <c r="A113" s="325"/>
      <c r="B113" s="325"/>
      <c r="C113" s="317"/>
      <c r="D113" s="326"/>
      <c r="E113" s="326"/>
      <c r="F113" s="326"/>
      <c r="G113" s="326"/>
      <c r="O113" s="278"/>
      <c r="P113" s="278"/>
      <c r="U113" s="344"/>
      <c r="V113" s="278"/>
      <c r="W113" s="278"/>
      <c r="X113" s="278"/>
      <c r="Y113" s="278"/>
      <c r="Z113" s="278"/>
      <c r="AA113" s="278"/>
    </row>
    <row r="114" spans="1:27" s="316" customFormat="1" ht="33">
      <c r="A114" s="325"/>
      <c r="B114" s="325"/>
      <c r="C114" s="317"/>
      <c r="D114" s="326"/>
      <c r="E114" s="326"/>
      <c r="F114" s="326"/>
      <c r="G114" s="326"/>
      <c r="O114" s="278"/>
      <c r="P114" s="278"/>
      <c r="U114" s="344"/>
      <c r="V114" s="278"/>
      <c r="W114" s="278"/>
      <c r="X114" s="278"/>
      <c r="Y114" s="278"/>
      <c r="Z114" s="278"/>
      <c r="AA114" s="278"/>
    </row>
    <row r="115" spans="1:27" s="316" customFormat="1" ht="33">
      <c r="A115" s="325"/>
      <c r="B115" s="325"/>
      <c r="C115" s="317"/>
      <c r="D115" s="326"/>
      <c r="E115" s="326"/>
      <c r="F115" s="326"/>
      <c r="G115" s="326"/>
      <c r="O115" s="278"/>
      <c r="P115" s="278"/>
      <c r="U115" s="344"/>
      <c r="V115" s="278"/>
      <c r="W115" s="278"/>
      <c r="X115" s="278"/>
      <c r="Y115" s="278"/>
      <c r="Z115" s="278"/>
      <c r="AA115" s="278"/>
    </row>
    <row r="116" spans="1:27" s="316" customFormat="1" ht="33">
      <c r="A116" s="325"/>
      <c r="B116" s="325"/>
      <c r="C116" s="317"/>
      <c r="D116" s="326"/>
      <c r="E116" s="326"/>
      <c r="F116" s="326"/>
      <c r="G116" s="326"/>
      <c r="O116" s="278"/>
      <c r="P116" s="278"/>
      <c r="U116" s="344"/>
      <c r="V116" s="278"/>
      <c r="W116" s="278"/>
      <c r="X116" s="278"/>
      <c r="Y116" s="278"/>
      <c r="Z116" s="278"/>
      <c r="AA116" s="278"/>
    </row>
    <row r="117" spans="1:27" s="316" customFormat="1" ht="33">
      <c r="A117" s="325"/>
      <c r="B117" s="325"/>
      <c r="C117" s="317"/>
      <c r="D117" s="326"/>
      <c r="E117" s="326"/>
      <c r="F117" s="326"/>
      <c r="G117" s="326"/>
      <c r="O117" s="278"/>
      <c r="P117" s="278"/>
      <c r="U117" s="344"/>
      <c r="V117" s="278"/>
      <c r="W117" s="278"/>
      <c r="X117" s="278"/>
      <c r="Y117" s="278"/>
      <c r="Z117" s="278"/>
      <c r="AA117" s="278"/>
    </row>
    <row r="118" spans="1:27" s="316" customFormat="1" ht="33">
      <c r="A118" s="325"/>
      <c r="B118" s="325"/>
      <c r="C118" s="317"/>
      <c r="D118" s="326"/>
      <c r="E118" s="326"/>
      <c r="F118" s="326"/>
      <c r="G118" s="326"/>
      <c r="O118" s="278"/>
      <c r="P118" s="278"/>
      <c r="U118" s="344"/>
      <c r="V118" s="278"/>
      <c r="W118" s="278"/>
      <c r="X118" s="278"/>
      <c r="Y118" s="278"/>
      <c r="Z118" s="278"/>
      <c r="AA118" s="278"/>
    </row>
    <row r="119" spans="1:27" s="316" customFormat="1" ht="33">
      <c r="A119" s="325"/>
      <c r="B119" s="325"/>
      <c r="C119" s="317"/>
      <c r="D119" s="326"/>
      <c r="E119" s="326"/>
      <c r="F119" s="326"/>
      <c r="G119" s="326"/>
      <c r="O119" s="278"/>
      <c r="P119" s="278"/>
      <c r="U119" s="344"/>
      <c r="V119" s="278"/>
      <c r="W119" s="278"/>
      <c r="X119" s="278"/>
      <c r="Y119" s="278"/>
      <c r="Z119" s="278"/>
      <c r="AA119" s="278"/>
    </row>
    <row r="120" spans="1:27" s="316" customFormat="1" ht="33">
      <c r="A120" s="325"/>
      <c r="B120" s="325"/>
      <c r="C120" s="317"/>
      <c r="D120" s="326"/>
      <c r="E120" s="326"/>
      <c r="F120" s="326"/>
      <c r="G120" s="326"/>
      <c r="O120" s="278"/>
      <c r="P120" s="278"/>
      <c r="U120" s="344"/>
      <c r="V120" s="278"/>
      <c r="W120" s="278"/>
      <c r="X120" s="278"/>
      <c r="Y120" s="278"/>
      <c r="Z120" s="278"/>
      <c r="AA120" s="278"/>
    </row>
    <row r="121" spans="1:27" s="316" customFormat="1" ht="33">
      <c r="A121" s="325"/>
      <c r="B121" s="325"/>
      <c r="C121" s="317"/>
      <c r="D121" s="326"/>
      <c r="E121" s="326"/>
      <c r="F121" s="326"/>
      <c r="G121" s="326"/>
      <c r="O121" s="278"/>
      <c r="P121" s="278"/>
      <c r="U121" s="344"/>
      <c r="V121" s="278"/>
      <c r="W121" s="278"/>
      <c r="X121" s="278"/>
      <c r="Y121" s="278"/>
      <c r="Z121" s="278"/>
      <c r="AA121" s="278"/>
    </row>
    <row r="122" spans="1:27" s="316" customFormat="1" ht="33">
      <c r="A122" s="325"/>
      <c r="B122" s="325"/>
      <c r="C122" s="317"/>
      <c r="D122" s="326"/>
      <c r="E122" s="326"/>
      <c r="F122" s="326"/>
      <c r="G122" s="326"/>
      <c r="O122" s="278"/>
      <c r="P122" s="278"/>
      <c r="U122" s="344"/>
      <c r="V122" s="278"/>
      <c r="W122" s="278"/>
      <c r="X122" s="278"/>
      <c r="Y122" s="278"/>
      <c r="Z122" s="278"/>
      <c r="AA122" s="278"/>
    </row>
    <row r="123" spans="1:27" s="316" customFormat="1" ht="33">
      <c r="A123" s="325"/>
      <c r="B123" s="325"/>
      <c r="C123" s="317"/>
      <c r="D123" s="326"/>
      <c r="E123" s="326"/>
      <c r="F123" s="326"/>
      <c r="G123" s="326"/>
      <c r="O123" s="278"/>
      <c r="P123" s="278"/>
      <c r="U123" s="344"/>
      <c r="V123" s="278"/>
      <c r="W123" s="278"/>
      <c r="X123" s="278"/>
      <c r="Y123" s="278"/>
      <c r="Z123" s="278"/>
      <c r="AA123" s="278"/>
    </row>
    <row r="124" spans="1:27" s="316" customFormat="1" ht="33">
      <c r="A124" s="325"/>
      <c r="B124" s="325"/>
      <c r="C124" s="317"/>
      <c r="D124" s="326"/>
      <c r="E124" s="326"/>
      <c r="F124" s="326"/>
      <c r="G124" s="326"/>
      <c r="O124" s="278"/>
      <c r="P124" s="278"/>
      <c r="U124" s="344"/>
      <c r="V124" s="278"/>
      <c r="W124" s="278"/>
      <c r="X124" s="278"/>
      <c r="Y124" s="278"/>
      <c r="Z124" s="278"/>
      <c r="AA124" s="278"/>
    </row>
  </sheetData>
  <sheetProtection/>
  <mergeCells count="118">
    <mergeCell ref="J32:K32"/>
    <mergeCell ref="L32:M32"/>
    <mergeCell ref="O32:T32"/>
    <mergeCell ref="L6:M6"/>
    <mergeCell ref="Y6:Y7"/>
    <mergeCell ref="Y9:Y10"/>
    <mergeCell ref="O31:T31"/>
    <mergeCell ref="O28:T28"/>
    <mergeCell ref="O29:T29"/>
    <mergeCell ref="O30:T30"/>
    <mergeCell ref="A30:C30"/>
    <mergeCell ref="D30:E30"/>
    <mergeCell ref="X9:X10"/>
    <mergeCell ref="B35:H35"/>
    <mergeCell ref="X31:Y31"/>
    <mergeCell ref="A32:C32"/>
    <mergeCell ref="D32:E32"/>
    <mergeCell ref="F32:G32"/>
    <mergeCell ref="H32:I32"/>
    <mergeCell ref="A31:C31"/>
    <mergeCell ref="D31:E31"/>
    <mergeCell ref="F31:G31"/>
    <mergeCell ref="H31:I31"/>
    <mergeCell ref="J31:K31"/>
    <mergeCell ref="L31:M31"/>
    <mergeCell ref="F30:G30"/>
    <mergeCell ref="H30:I30"/>
    <mergeCell ref="J30:K30"/>
    <mergeCell ref="L30:M30"/>
    <mergeCell ref="A29:C29"/>
    <mergeCell ref="D29:E29"/>
    <mergeCell ref="F29:G29"/>
    <mergeCell ref="H29:I29"/>
    <mergeCell ref="J29:K29"/>
    <mergeCell ref="L29:M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U25:U26"/>
    <mergeCell ref="V25:V26"/>
    <mergeCell ref="W25:W26"/>
    <mergeCell ref="X25:X26"/>
    <mergeCell ref="Y25:Y26"/>
    <mergeCell ref="A26:C26"/>
    <mergeCell ref="D26:E26"/>
    <mergeCell ref="F26:G26"/>
    <mergeCell ref="H26:I26"/>
    <mergeCell ref="J26:K26"/>
    <mergeCell ref="O21:T21"/>
    <mergeCell ref="O22:T22"/>
    <mergeCell ref="O23:T23"/>
    <mergeCell ref="O24:T24"/>
    <mergeCell ref="A25:C25"/>
    <mergeCell ref="O25:T26"/>
    <mergeCell ref="L26:M26"/>
    <mergeCell ref="B18:C18"/>
    <mergeCell ref="P18:T18"/>
    <mergeCell ref="B19:C19"/>
    <mergeCell ref="O19:T19"/>
    <mergeCell ref="B20:C20"/>
    <mergeCell ref="O20:T20"/>
    <mergeCell ref="P9:T1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P13:T13"/>
    <mergeCell ref="B14:C14"/>
    <mergeCell ref="P14:T14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J9:J10"/>
    <mergeCell ref="A8:A10"/>
    <mergeCell ref="B8:C8"/>
    <mergeCell ref="K9:K10"/>
    <mergeCell ref="L9:L10"/>
    <mergeCell ref="M9:M10"/>
    <mergeCell ref="E9:E10"/>
    <mergeCell ref="F9:F10"/>
    <mergeCell ref="G9:G10"/>
    <mergeCell ref="H9:H10"/>
    <mergeCell ref="I9:I10"/>
    <mergeCell ref="W6:W7"/>
    <mergeCell ref="D7:E7"/>
    <mergeCell ref="F7:G7"/>
    <mergeCell ref="H7:I7"/>
    <mergeCell ref="J7:K7"/>
    <mergeCell ref="L7:M7"/>
    <mergeCell ref="J6:K6"/>
    <mergeCell ref="X6:X7"/>
    <mergeCell ref="A1:W2"/>
    <mergeCell ref="A3:Y3"/>
    <mergeCell ref="A4:Y4"/>
    <mergeCell ref="A5:Y5"/>
    <mergeCell ref="D6:E6"/>
    <mergeCell ref="F6:G6"/>
    <mergeCell ref="H6:I6"/>
    <mergeCell ref="U6:U7"/>
    <mergeCell ref="V6:V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1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78"/>
  <sheetViews>
    <sheetView view="pageBreakPreview" zoomScale="25" zoomScaleSheetLayoutView="25" zoomScalePageLayoutView="0" workbookViewId="0" topLeftCell="A1">
      <pane xSplit="3" ySplit="9" topLeftCell="D37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2" sqref="A2:F2"/>
    </sheetView>
  </sheetViews>
  <sheetFormatPr defaultColWidth="9.00390625" defaultRowHeight="12.75"/>
  <cols>
    <col min="1" max="1" width="14.875" style="49" customWidth="1"/>
    <col min="2" max="2" width="15.125" style="7" customWidth="1"/>
    <col min="3" max="3" width="148.125" style="4" customWidth="1"/>
    <col min="4" max="5" width="49.25390625" style="4" customWidth="1"/>
    <col min="6" max="6" width="49.25390625" style="9" customWidth="1"/>
    <col min="7" max="7" width="42.25390625" style="4" bestFit="1" customWidth="1"/>
    <col min="8" max="8" width="50.625" style="4" bestFit="1" customWidth="1"/>
    <col min="9" max="9" width="35.875" style="4" bestFit="1" customWidth="1"/>
    <col min="10" max="10" width="42.25390625" style="4" bestFit="1" customWidth="1"/>
    <col min="11" max="11" width="50.625" style="4" bestFit="1" customWidth="1"/>
    <col min="12" max="12" width="35.875" style="4" bestFit="1" customWidth="1"/>
    <col min="13" max="16384" width="9.125" style="4" customWidth="1"/>
  </cols>
  <sheetData>
    <row r="1" spans="1:12" ht="27.75">
      <c r="A1" s="477" t="s">
        <v>591</v>
      </c>
      <c r="B1" s="478"/>
      <c r="C1" s="478"/>
      <c r="D1" s="478"/>
      <c r="E1" s="478"/>
      <c r="F1" s="479"/>
      <c r="G1" s="467"/>
      <c r="H1" s="468"/>
      <c r="I1" s="469"/>
      <c r="J1" s="467"/>
      <c r="K1" s="468"/>
      <c r="L1" s="469"/>
    </row>
    <row r="2" spans="1:12" ht="33">
      <c r="A2" s="480" t="s">
        <v>516</v>
      </c>
      <c r="B2" s="481"/>
      <c r="C2" s="481"/>
      <c r="D2" s="481"/>
      <c r="E2" s="481"/>
      <c r="F2" s="482"/>
      <c r="G2" s="470"/>
      <c r="H2" s="471"/>
      <c r="I2" s="472"/>
      <c r="J2" s="470"/>
      <c r="K2" s="471"/>
      <c r="L2" s="472"/>
    </row>
    <row r="3" spans="1:12" ht="75" customHeight="1">
      <c r="A3" s="483" t="s">
        <v>539</v>
      </c>
      <c r="B3" s="484"/>
      <c r="C3" s="484"/>
      <c r="D3" s="484"/>
      <c r="E3" s="484"/>
      <c r="F3" s="485"/>
      <c r="G3" s="470"/>
      <c r="H3" s="471"/>
      <c r="I3" s="472"/>
      <c r="J3" s="470"/>
      <c r="K3" s="471"/>
      <c r="L3" s="472"/>
    </row>
    <row r="4" spans="1:12" ht="20.25">
      <c r="A4" s="486" t="s">
        <v>92</v>
      </c>
      <c r="B4" s="487"/>
      <c r="C4" s="487"/>
      <c r="D4" s="487"/>
      <c r="E4" s="487"/>
      <c r="F4" s="488"/>
      <c r="G4" s="473"/>
      <c r="H4" s="474"/>
      <c r="I4" s="475"/>
      <c r="J4" s="473"/>
      <c r="K4" s="474"/>
      <c r="L4" s="475"/>
    </row>
    <row r="5" spans="1:12" ht="33">
      <c r="A5" s="489" t="s">
        <v>239</v>
      </c>
      <c r="B5" s="490" t="s">
        <v>207</v>
      </c>
      <c r="C5" s="490"/>
      <c r="D5" s="112" t="s">
        <v>238</v>
      </c>
      <c r="E5" s="112" t="s">
        <v>208</v>
      </c>
      <c r="F5" s="112" t="s">
        <v>210</v>
      </c>
      <c r="G5" s="112" t="s">
        <v>238</v>
      </c>
      <c r="H5" s="112" t="s">
        <v>208</v>
      </c>
      <c r="I5" s="112" t="s">
        <v>210</v>
      </c>
      <c r="J5" s="112" t="s">
        <v>238</v>
      </c>
      <c r="K5" s="112" t="s">
        <v>208</v>
      </c>
      <c r="L5" s="112" t="s">
        <v>210</v>
      </c>
    </row>
    <row r="6" spans="1:12" s="5" customFormat="1" ht="33">
      <c r="A6" s="489"/>
      <c r="B6" s="490" t="s">
        <v>240</v>
      </c>
      <c r="C6" s="490"/>
      <c r="D6" s="112" t="s">
        <v>93</v>
      </c>
      <c r="E6" s="112" t="s">
        <v>94</v>
      </c>
      <c r="F6" s="112" t="s">
        <v>95</v>
      </c>
      <c r="G6" s="112" t="s">
        <v>93</v>
      </c>
      <c r="H6" s="112" t="s">
        <v>94</v>
      </c>
      <c r="I6" s="112" t="s">
        <v>95</v>
      </c>
      <c r="J6" s="112" t="s">
        <v>93</v>
      </c>
      <c r="K6" s="112" t="s">
        <v>94</v>
      </c>
      <c r="L6" s="112" t="s">
        <v>95</v>
      </c>
    </row>
    <row r="7" spans="1:12" ht="20.25" customHeight="1">
      <c r="A7" s="489"/>
      <c r="B7" s="490"/>
      <c r="C7" s="490"/>
      <c r="D7" s="466" t="s">
        <v>96</v>
      </c>
      <c r="E7" s="466"/>
      <c r="F7" s="466"/>
      <c r="G7" s="466" t="s">
        <v>500</v>
      </c>
      <c r="H7" s="466"/>
      <c r="I7" s="466"/>
      <c r="J7" s="476">
        <v>42185</v>
      </c>
      <c r="K7" s="466"/>
      <c r="L7" s="466"/>
    </row>
    <row r="8" spans="1:12" ht="20.25">
      <c r="A8" s="489"/>
      <c r="B8" s="490"/>
      <c r="C8" s="490"/>
      <c r="D8" s="466"/>
      <c r="E8" s="466"/>
      <c r="F8" s="466"/>
      <c r="G8" s="466"/>
      <c r="H8" s="466"/>
      <c r="I8" s="466"/>
      <c r="J8" s="466"/>
      <c r="K8" s="466"/>
      <c r="L8" s="466"/>
    </row>
    <row r="9" spans="1:12" s="6" customFormat="1" ht="21" thickBot="1">
      <c r="A9" s="489"/>
      <c r="B9" s="490"/>
      <c r="C9" s="490"/>
      <c r="D9" s="466"/>
      <c r="E9" s="466"/>
      <c r="F9" s="466"/>
      <c r="G9" s="466"/>
      <c r="H9" s="466"/>
      <c r="I9" s="466"/>
      <c r="J9" s="466"/>
      <c r="K9" s="466"/>
      <c r="L9" s="466"/>
    </row>
    <row r="10" spans="1:12" s="95" customFormat="1" ht="55.5" customHeight="1" thickBot="1">
      <c r="A10" s="167">
        <v>1</v>
      </c>
      <c r="B10" s="99" t="s">
        <v>77</v>
      </c>
      <c r="C10" s="100" t="s">
        <v>294</v>
      </c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s="97" customFormat="1" ht="55.5" customHeight="1">
      <c r="A11" s="102">
        <v>2</v>
      </c>
      <c r="B11" s="103" t="s">
        <v>339</v>
      </c>
      <c r="C11" s="174" t="s">
        <v>308</v>
      </c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s="96" customFormat="1" ht="55.5" customHeight="1">
      <c r="A12" s="102">
        <v>3</v>
      </c>
      <c r="B12" s="103" t="s">
        <v>340</v>
      </c>
      <c r="C12" s="106" t="s">
        <v>309</v>
      </c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s="175" customFormat="1" ht="55.5" customHeight="1">
      <c r="A13" s="102">
        <v>4</v>
      </c>
      <c r="B13" s="103" t="s">
        <v>341</v>
      </c>
      <c r="C13" s="106" t="s">
        <v>310</v>
      </c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s="175" customFormat="1" ht="55.5" customHeight="1">
      <c r="A14" s="102">
        <v>5</v>
      </c>
      <c r="B14" s="103" t="s">
        <v>342</v>
      </c>
      <c r="C14" s="106" t="s">
        <v>311</v>
      </c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2" s="175" customFormat="1" ht="55.5" customHeight="1">
      <c r="A15" s="102">
        <v>6</v>
      </c>
      <c r="B15" s="103" t="s">
        <v>343</v>
      </c>
      <c r="C15" s="106" t="s">
        <v>312</v>
      </c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 s="175" customFormat="1" ht="55.5" customHeight="1">
      <c r="A16" s="102">
        <v>7</v>
      </c>
      <c r="B16" s="103" t="s">
        <v>344</v>
      </c>
      <c r="C16" s="106" t="s">
        <v>313</v>
      </c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s="175" customFormat="1" ht="55.5" customHeight="1">
      <c r="A17" s="102">
        <v>8</v>
      </c>
      <c r="B17" s="103" t="s">
        <v>345</v>
      </c>
      <c r="C17" s="106" t="s">
        <v>314</v>
      </c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s="96" customFormat="1" ht="55.5" customHeight="1">
      <c r="A18" s="167">
        <v>9</v>
      </c>
      <c r="B18" s="99" t="s">
        <v>81</v>
      </c>
      <c r="C18" s="100" t="s">
        <v>295</v>
      </c>
      <c r="D18" s="101">
        <v>2</v>
      </c>
      <c r="E18" s="101"/>
      <c r="F18" s="101">
        <v>2</v>
      </c>
      <c r="G18" s="101">
        <v>1</v>
      </c>
      <c r="H18" s="101"/>
      <c r="I18" s="101">
        <v>1</v>
      </c>
      <c r="J18" s="101"/>
      <c r="K18" s="101"/>
      <c r="L18" s="101"/>
    </row>
    <row r="19" spans="1:12" s="176" customFormat="1" ht="55.5" customHeight="1">
      <c r="A19" s="102">
        <v>10</v>
      </c>
      <c r="B19" s="103" t="s">
        <v>346</v>
      </c>
      <c r="C19" s="174" t="s">
        <v>320</v>
      </c>
      <c r="D19" s="111"/>
      <c r="E19" s="111"/>
      <c r="F19" s="111"/>
      <c r="G19" s="111">
        <v>1</v>
      </c>
      <c r="H19" s="111"/>
      <c r="I19" s="111">
        <v>1</v>
      </c>
      <c r="J19" s="111"/>
      <c r="K19" s="111"/>
      <c r="L19" s="111"/>
    </row>
    <row r="20" spans="1:12" s="96" customFormat="1" ht="55.5" customHeight="1">
      <c r="A20" s="102">
        <v>11</v>
      </c>
      <c r="B20" s="103" t="s">
        <v>347</v>
      </c>
      <c r="C20" s="106" t="s">
        <v>315</v>
      </c>
      <c r="D20" s="111"/>
      <c r="E20" s="111"/>
      <c r="F20" s="111"/>
      <c r="G20" s="111"/>
      <c r="H20" s="111"/>
      <c r="I20" s="111"/>
      <c r="J20" s="111"/>
      <c r="K20" s="111"/>
      <c r="L20" s="111"/>
    </row>
    <row r="21" spans="1:12" s="96" customFormat="1" ht="55.5" customHeight="1">
      <c r="A21" s="102">
        <v>12</v>
      </c>
      <c r="B21" s="103" t="s">
        <v>348</v>
      </c>
      <c r="C21" s="106" t="s">
        <v>316</v>
      </c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s="96" customFormat="1" ht="55.5" customHeight="1">
      <c r="A22" s="102">
        <v>13</v>
      </c>
      <c r="B22" s="103" t="s">
        <v>349</v>
      </c>
      <c r="C22" s="106" t="s">
        <v>317</v>
      </c>
      <c r="D22" s="111">
        <v>2</v>
      </c>
      <c r="E22" s="111"/>
      <c r="F22" s="111">
        <v>2</v>
      </c>
      <c r="G22" s="111"/>
      <c r="H22" s="111"/>
      <c r="I22" s="111"/>
      <c r="J22" s="111"/>
      <c r="K22" s="111"/>
      <c r="L22" s="111"/>
    </row>
    <row r="23" spans="1:12" s="176" customFormat="1" ht="55.5" customHeight="1">
      <c r="A23" s="102">
        <v>14</v>
      </c>
      <c r="B23" s="103" t="s">
        <v>350</v>
      </c>
      <c r="C23" s="106" t="s">
        <v>318</v>
      </c>
      <c r="D23" s="111"/>
      <c r="E23" s="111"/>
      <c r="F23" s="111"/>
      <c r="G23" s="111">
        <v>0</v>
      </c>
      <c r="H23" s="111"/>
      <c r="I23" s="111">
        <v>0</v>
      </c>
      <c r="J23" s="111"/>
      <c r="K23" s="111"/>
      <c r="L23" s="111"/>
    </row>
    <row r="24" spans="1:12" s="175" customFormat="1" ht="55.5" customHeight="1">
      <c r="A24" s="102">
        <v>15</v>
      </c>
      <c r="B24" s="103" t="s">
        <v>351</v>
      </c>
      <c r="C24" s="106" t="s">
        <v>319</v>
      </c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2" s="96" customFormat="1" ht="55.5" customHeight="1">
      <c r="A25" s="167">
        <v>16</v>
      </c>
      <c r="B25" s="182" t="s">
        <v>79</v>
      </c>
      <c r="C25" s="100" t="s">
        <v>127</v>
      </c>
      <c r="D25" s="101"/>
      <c r="E25" s="101"/>
      <c r="F25" s="101"/>
      <c r="G25" s="101"/>
      <c r="H25" s="101"/>
      <c r="I25" s="101"/>
      <c r="J25" s="101"/>
      <c r="K25" s="101"/>
      <c r="L25" s="101"/>
    </row>
    <row r="26" spans="1:12" s="96" customFormat="1" ht="55.5" customHeight="1">
      <c r="A26" s="102">
        <v>17</v>
      </c>
      <c r="B26" s="103" t="s">
        <v>352</v>
      </c>
      <c r="C26" s="106" t="s">
        <v>417</v>
      </c>
      <c r="D26" s="111"/>
      <c r="E26" s="111"/>
      <c r="F26" s="111"/>
      <c r="G26" s="111"/>
      <c r="H26" s="111"/>
      <c r="I26" s="111"/>
      <c r="J26" s="111"/>
      <c r="K26" s="111"/>
      <c r="L26" s="111"/>
    </row>
    <row r="27" spans="1:12" s="175" customFormat="1" ht="55.5" customHeight="1">
      <c r="A27" s="102">
        <v>18</v>
      </c>
      <c r="B27" s="103" t="s">
        <v>353</v>
      </c>
      <c r="C27" s="106" t="s">
        <v>418</v>
      </c>
      <c r="D27" s="111"/>
      <c r="E27" s="111"/>
      <c r="F27" s="111"/>
      <c r="G27" s="111"/>
      <c r="H27" s="111"/>
      <c r="I27" s="111"/>
      <c r="J27" s="111"/>
      <c r="K27" s="111"/>
      <c r="L27" s="111"/>
    </row>
    <row r="28" spans="1:12" s="168" customFormat="1" ht="55.5" customHeight="1">
      <c r="A28" s="102">
        <v>19</v>
      </c>
      <c r="B28" s="103" t="s">
        <v>354</v>
      </c>
      <c r="C28" s="106" t="s">
        <v>419</v>
      </c>
      <c r="D28" s="111"/>
      <c r="E28" s="111"/>
      <c r="F28" s="111"/>
      <c r="G28" s="111"/>
      <c r="H28" s="111"/>
      <c r="I28" s="111"/>
      <c r="J28" s="111"/>
      <c r="K28" s="111"/>
      <c r="L28" s="111"/>
    </row>
    <row r="29" spans="1:12" s="169" customFormat="1" ht="55.5" customHeight="1" thickBot="1">
      <c r="A29" s="102">
        <v>20</v>
      </c>
      <c r="B29" s="103" t="s">
        <v>355</v>
      </c>
      <c r="C29" s="106" t="s">
        <v>420</v>
      </c>
      <c r="D29" s="111"/>
      <c r="E29" s="111"/>
      <c r="F29" s="111"/>
      <c r="G29" s="111"/>
      <c r="H29" s="111"/>
      <c r="I29" s="111"/>
      <c r="J29" s="111"/>
      <c r="K29" s="111"/>
      <c r="L29" s="111"/>
    </row>
    <row r="30" spans="1:12" s="173" customFormat="1" ht="55.5" customHeight="1" thickBot="1">
      <c r="A30" s="102">
        <v>21</v>
      </c>
      <c r="B30" s="103" t="s">
        <v>356</v>
      </c>
      <c r="C30" s="184" t="s">
        <v>421</v>
      </c>
      <c r="D30" s="111"/>
      <c r="E30" s="111"/>
      <c r="F30" s="111"/>
      <c r="G30" s="111"/>
      <c r="H30" s="111"/>
      <c r="I30" s="111"/>
      <c r="J30" s="111"/>
      <c r="K30" s="111"/>
      <c r="L30" s="111"/>
    </row>
    <row r="31" spans="1:12" s="177" customFormat="1" ht="55.5" customHeight="1">
      <c r="A31" s="102">
        <v>22</v>
      </c>
      <c r="B31" s="103" t="s">
        <v>357</v>
      </c>
      <c r="C31" s="215" t="s">
        <v>422</v>
      </c>
      <c r="D31" s="111"/>
      <c r="E31" s="111"/>
      <c r="F31" s="111"/>
      <c r="G31" s="111"/>
      <c r="H31" s="111"/>
      <c r="I31" s="111"/>
      <c r="J31" s="111"/>
      <c r="K31" s="111"/>
      <c r="L31" s="111"/>
    </row>
    <row r="32" spans="1:12" s="176" customFormat="1" ht="55.5" customHeight="1">
      <c r="A32" s="102">
        <v>23</v>
      </c>
      <c r="B32" s="103" t="s">
        <v>358</v>
      </c>
      <c r="C32" s="215" t="s">
        <v>233</v>
      </c>
      <c r="D32" s="111"/>
      <c r="E32" s="111"/>
      <c r="F32" s="111"/>
      <c r="G32" s="111"/>
      <c r="H32" s="111"/>
      <c r="I32" s="111"/>
      <c r="J32" s="111"/>
      <c r="K32" s="111"/>
      <c r="L32" s="111"/>
    </row>
    <row r="33" spans="1:12" s="176" customFormat="1" ht="55.5" customHeight="1">
      <c r="A33" s="102">
        <v>24</v>
      </c>
      <c r="B33" s="103" t="s">
        <v>359</v>
      </c>
      <c r="C33" s="215" t="s">
        <v>423</v>
      </c>
      <c r="D33" s="111"/>
      <c r="E33" s="111"/>
      <c r="F33" s="111"/>
      <c r="G33" s="111"/>
      <c r="H33" s="111"/>
      <c r="I33" s="111"/>
      <c r="J33" s="111"/>
      <c r="K33" s="111"/>
      <c r="L33" s="111"/>
    </row>
    <row r="34" spans="1:12" s="176" customFormat="1" ht="55.5" customHeight="1">
      <c r="A34" s="102">
        <v>25</v>
      </c>
      <c r="B34" s="103" t="s">
        <v>360</v>
      </c>
      <c r="C34" s="216" t="s">
        <v>424</v>
      </c>
      <c r="D34" s="111"/>
      <c r="E34" s="111"/>
      <c r="F34" s="111"/>
      <c r="G34" s="111"/>
      <c r="H34" s="111"/>
      <c r="I34" s="111"/>
      <c r="J34" s="111"/>
      <c r="K34" s="111"/>
      <c r="L34" s="111"/>
    </row>
    <row r="35" spans="1:12" s="175" customFormat="1" ht="55.5" customHeight="1">
      <c r="A35" s="102">
        <v>26</v>
      </c>
      <c r="B35" s="103" t="s">
        <v>361</v>
      </c>
      <c r="C35" s="215" t="s">
        <v>425</v>
      </c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s="175" customFormat="1" ht="55.5" customHeight="1">
      <c r="A36" s="102">
        <v>27</v>
      </c>
      <c r="B36" s="103" t="s">
        <v>362</v>
      </c>
      <c r="C36" s="215" t="s">
        <v>426</v>
      </c>
      <c r="D36" s="111"/>
      <c r="E36" s="111"/>
      <c r="F36" s="111"/>
      <c r="G36" s="111"/>
      <c r="H36" s="111"/>
      <c r="I36" s="111"/>
      <c r="J36" s="111"/>
      <c r="K36" s="111"/>
      <c r="L36" s="111"/>
    </row>
    <row r="37" spans="1:12" s="175" customFormat="1" ht="55.5" customHeight="1">
      <c r="A37" s="102">
        <v>28</v>
      </c>
      <c r="B37" s="103" t="s">
        <v>363</v>
      </c>
      <c r="C37" s="215" t="s">
        <v>427</v>
      </c>
      <c r="D37" s="111"/>
      <c r="E37" s="111"/>
      <c r="F37" s="111"/>
      <c r="G37" s="111"/>
      <c r="H37" s="111"/>
      <c r="I37" s="111"/>
      <c r="J37" s="111"/>
      <c r="K37" s="111"/>
      <c r="L37" s="111"/>
    </row>
    <row r="38" spans="1:12" s="175" customFormat="1" ht="55.5" customHeight="1">
      <c r="A38" s="102">
        <v>29</v>
      </c>
      <c r="B38" s="103" t="s">
        <v>364</v>
      </c>
      <c r="C38" s="106" t="s">
        <v>428</v>
      </c>
      <c r="D38" s="111"/>
      <c r="E38" s="111"/>
      <c r="F38" s="111"/>
      <c r="G38" s="111"/>
      <c r="H38" s="111"/>
      <c r="I38" s="111"/>
      <c r="J38" s="111"/>
      <c r="K38" s="111"/>
      <c r="L38" s="111"/>
    </row>
    <row r="39" spans="1:12" s="175" customFormat="1" ht="55.5" customHeight="1">
      <c r="A39" s="102">
        <v>30</v>
      </c>
      <c r="B39" s="103" t="s">
        <v>365</v>
      </c>
      <c r="C39" s="106" t="s">
        <v>429</v>
      </c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2" s="175" customFormat="1" ht="55.5" customHeight="1">
      <c r="A40" s="102">
        <v>31</v>
      </c>
      <c r="B40" s="103" t="s">
        <v>366</v>
      </c>
      <c r="C40" s="106" t="s">
        <v>430</v>
      </c>
      <c r="D40" s="111"/>
      <c r="E40" s="111"/>
      <c r="F40" s="111"/>
      <c r="G40" s="111"/>
      <c r="H40" s="111"/>
      <c r="I40" s="111"/>
      <c r="J40" s="111"/>
      <c r="K40" s="111"/>
      <c r="L40" s="111"/>
    </row>
    <row r="41" spans="1:12" s="96" customFormat="1" ht="55.5" customHeight="1">
      <c r="A41" s="167">
        <v>32</v>
      </c>
      <c r="B41" s="182" t="s">
        <v>296</v>
      </c>
      <c r="C41" s="185" t="s">
        <v>297</v>
      </c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s="175" customFormat="1" ht="55.5" customHeight="1">
      <c r="A42" s="102">
        <v>33</v>
      </c>
      <c r="B42" s="103" t="s">
        <v>367</v>
      </c>
      <c r="C42" s="104" t="s">
        <v>329</v>
      </c>
      <c r="D42" s="111"/>
      <c r="E42" s="111"/>
      <c r="F42" s="111"/>
      <c r="G42" s="111"/>
      <c r="H42" s="111"/>
      <c r="I42" s="111"/>
      <c r="J42" s="111"/>
      <c r="K42" s="111"/>
      <c r="L42" s="111"/>
    </row>
    <row r="43" spans="1:12" s="175" customFormat="1" ht="55.5" customHeight="1">
      <c r="A43" s="102">
        <v>34</v>
      </c>
      <c r="B43" s="103" t="s">
        <v>368</v>
      </c>
      <c r="C43" s="104" t="s">
        <v>330</v>
      </c>
      <c r="D43" s="111"/>
      <c r="E43" s="111"/>
      <c r="F43" s="111"/>
      <c r="G43" s="111"/>
      <c r="H43" s="111"/>
      <c r="I43" s="111"/>
      <c r="J43" s="111"/>
      <c r="K43" s="111"/>
      <c r="L43" s="111"/>
    </row>
    <row r="44" spans="1:12" s="178" customFormat="1" ht="55.5" customHeight="1" thickBot="1">
      <c r="A44" s="102">
        <v>35</v>
      </c>
      <c r="B44" s="103" t="s">
        <v>369</v>
      </c>
      <c r="C44" s="104" t="s">
        <v>331</v>
      </c>
      <c r="D44" s="111"/>
      <c r="E44" s="111"/>
      <c r="F44" s="111"/>
      <c r="G44" s="111"/>
      <c r="H44" s="111"/>
      <c r="I44" s="111"/>
      <c r="J44" s="111"/>
      <c r="K44" s="111"/>
      <c r="L44" s="111"/>
    </row>
    <row r="45" spans="1:12" s="95" customFormat="1" ht="80.25" customHeight="1" thickBot="1">
      <c r="A45" s="167">
        <v>36</v>
      </c>
      <c r="B45" s="99" t="s">
        <v>298</v>
      </c>
      <c r="C45" s="213" t="s">
        <v>408</v>
      </c>
      <c r="D45" s="101">
        <v>46828</v>
      </c>
      <c r="E45" s="101"/>
      <c r="F45" s="101">
        <v>46828</v>
      </c>
      <c r="G45" s="101">
        <v>47448</v>
      </c>
      <c r="H45" s="101"/>
      <c r="I45" s="101">
        <v>47448</v>
      </c>
      <c r="J45" s="101"/>
      <c r="K45" s="101"/>
      <c r="L45" s="101"/>
    </row>
    <row r="46" spans="1:12" s="170" customFormat="1" ht="75">
      <c r="A46" s="167">
        <v>37</v>
      </c>
      <c r="B46" s="182" t="s">
        <v>85</v>
      </c>
      <c r="C46" s="186" t="s">
        <v>301</v>
      </c>
      <c r="D46" s="101"/>
      <c r="E46" s="101"/>
      <c r="F46" s="101"/>
      <c r="G46" s="101"/>
      <c r="H46" s="101"/>
      <c r="I46" s="101"/>
      <c r="J46" s="101"/>
      <c r="K46" s="101"/>
      <c r="L46" s="101"/>
    </row>
    <row r="47" spans="1:12" s="175" customFormat="1" ht="55.5" customHeight="1">
      <c r="A47" s="102">
        <v>38</v>
      </c>
      <c r="B47" s="103" t="s">
        <v>370</v>
      </c>
      <c r="C47" s="179" t="s">
        <v>332</v>
      </c>
      <c r="D47" s="111"/>
      <c r="E47" s="111"/>
      <c r="F47" s="111"/>
      <c r="G47" s="111"/>
      <c r="H47" s="111"/>
      <c r="I47" s="111"/>
      <c r="J47" s="111"/>
      <c r="K47" s="111"/>
      <c r="L47" s="111"/>
    </row>
    <row r="48" spans="1:12" s="178" customFormat="1" ht="55.5" customHeight="1" thickBot="1">
      <c r="A48" s="102">
        <v>39</v>
      </c>
      <c r="B48" s="103" t="s">
        <v>371</v>
      </c>
      <c r="C48" s="179" t="s">
        <v>413</v>
      </c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 s="173" customFormat="1" ht="55.5" customHeight="1" thickBot="1">
      <c r="A49" s="102">
        <v>40</v>
      </c>
      <c r="B49" s="103" t="s">
        <v>372</v>
      </c>
      <c r="C49" s="179" t="s">
        <v>334</v>
      </c>
      <c r="D49" s="111"/>
      <c r="E49" s="111"/>
      <c r="F49" s="111"/>
      <c r="G49" s="111"/>
      <c r="H49" s="111"/>
      <c r="I49" s="111"/>
      <c r="J49" s="111"/>
      <c r="K49" s="111"/>
      <c r="L49" s="111"/>
    </row>
    <row r="50" spans="1:12" s="187" customFormat="1" ht="75">
      <c r="A50" s="167">
        <v>41</v>
      </c>
      <c r="B50" s="182" t="s">
        <v>84</v>
      </c>
      <c r="C50" s="186" t="s">
        <v>300</v>
      </c>
      <c r="D50" s="101"/>
      <c r="E50" s="101"/>
      <c r="F50" s="101"/>
      <c r="G50" s="101"/>
      <c r="H50" s="101"/>
      <c r="I50" s="101"/>
      <c r="J50" s="101"/>
      <c r="K50" s="101"/>
      <c r="L50" s="101"/>
    </row>
    <row r="51" spans="1:12" s="175" customFormat="1" ht="55.5" customHeight="1">
      <c r="A51" s="102">
        <v>42</v>
      </c>
      <c r="B51" s="103" t="s">
        <v>373</v>
      </c>
      <c r="C51" s="174" t="s">
        <v>97</v>
      </c>
      <c r="D51" s="111"/>
      <c r="E51" s="111"/>
      <c r="F51" s="111"/>
      <c r="G51" s="111"/>
      <c r="H51" s="111"/>
      <c r="I51" s="111"/>
      <c r="J51" s="111"/>
      <c r="K51" s="111"/>
      <c r="L51" s="111"/>
    </row>
    <row r="52" spans="1:12" s="175" customFormat="1" ht="55.5" customHeight="1">
      <c r="A52" s="102">
        <v>43</v>
      </c>
      <c r="B52" s="103" t="s">
        <v>374</v>
      </c>
      <c r="C52" s="174" t="s">
        <v>98</v>
      </c>
      <c r="D52" s="111"/>
      <c r="E52" s="111"/>
      <c r="F52" s="111"/>
      <c r="G52" s="111"/>
      <c r="H52" s="111"/>
      <c r="I52" s="111"/>
      <c r="J52" s="111"/>
      <c r="K52" s="111"/>
      <c r="L52" s="111"/>
    </row>
    <row r="53" spans="1:12" s="187" customFormat="1" ht="55.5" customHeight="1">
      <c r="A53" s="167">
        <v>44</v>
      </c>
      <c r="B53" s="182" t="s">
        <v>86</v>
      </c>
      <c r="C53" s="188" t="s">
        <v>335</v>
      </c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2" s="175" customFormat="1" ht="55.5" customHeight="1">
      <c r="A54" s="102">
        <v>45</v>
      </c>
      <c r="B54" s="103" t="s">
        <v>375</v>
      </c>
      <c r="C54" s="106" t="s">
        <v>336</v>
      </c>
      <c r="D54" s="111"/>
      <c r="E54" s="111"/>
      <c r="F54" s="111"/>
      <c r="G54" s="111"/>
      <c r="H54" s="111"/>
      <c r="I54" s="111"/>
      <c r="J54" s="111"/>
      <c r="K54" s="111"/>
      <c r="L54" s="111"/>
    </row>
    <row r="55" spans="1:12" s="175" customFormat="1" ht="55.5" customHeight="1" thickBot="1">
      <c r="A55" s="102">
        <v>46</v>
      </c>
      <c r="B55" s="103" t="s">
        <v>376</v>
      </c>
      <c r="C55" s="106" t="s">
        <v>337</v>
      </c>
      <c r="D55" s="111"/>
      <c r="E55" s="111"/>
      <c r="F55" s="111"/>
      <c r="G55" s="111"/>
      <c r="H55" s="111"/>
      <c r="I55" s="111"/>
      <c r="J55" s="111"/>
      <c r="K55" s="111"/>
      <c r="L55" s="111"/>
    </row>
    <row r="56" spans="1:12" s="180" customFormat="1" ht="55.5" customHeight="1" thickBot="1">
      <c r="A56" s="102">
        <v>47</v>
      </c>
      <c r="B56" s="103" t="s">
        <v>377</v>
      </c>
      <c r="C56" s="106" t="s">
        <v>338</v>
      </c>
      <c r="D56" s="111"/>
      <c r="E56" s="111"/>
      <c r="F56" s="111"/>
      <c r="G56" s="111"/>
      <c r="H56" s="111"/>
      <c r="I56" s="111"/>
      <c r="J56" s="111"/>
      <c r="K56" s="111"/>
      <c r="L56" s="111"/>
    </row>
    <row r="57" spans="1:12" s="170" customFormat="1" ht="55.5" customHeight="1">
      <c r="A57" s="167">
        <v>48</v>
      </c>
      <c r="B57" s="182" t="s">
        <v>302</v>
      </c>
      <c r="C57" s="185" t="s">
        <v>303</v>
      </c>
      <c r="D57" s="101">
        <v>509</v>
      </c>
      <c r="E57" s="101"/>
      <c r="F57" s="101">
        <v>509</v>
      </c>
      <c r="G57" s="101">
        <v>509</v>
      </c>
      <c r="H57" s="101"/>
      <c r="I57" s="101">
        <v>509</v>
      </c>
      <c r="J57" s="101"/>
      <c r="K57" s="101"/>
      <c r="L57" s="101"/>
    </row>
    <row r="58" spans="1:12" s="178" customFormat="1" ht="55.5" customHeight="1" thickBot="1">
      <c r="A58" s="102">
        <v>49</v>
      </c>
      <c r="B58" s="103" t="s">
        <v>378</v>
      </c>
      <c r="C58" s="174" t="s">
        <v>99</v>
      </c>
      <c r="D58" s="111">
        <v>509</v>
      </c>
      <c r="E58" s="111"/>
      <c r="F58" s="111">
        <v>509</v>
      </c>
      <c r="G58" s="111">
        <v>509</v>
      </c>
      <c r="H58" s="111"/>
      <c r="I58" s="111">
        <v>509</v>
      </c>
      <c r="J58" s="111"/>
      <c r="K58" s="111"/>
      <c r="L58" s="111"/>
    </row>
    <row r="59" spans="1:12" s="180" customFormat="1" ht="55.5" customHeight="1" thickBot="1">
      <c r="A59" s="102">
        <v>50</v>
      </c>
      <c r="B59" s="103" t="s">
        <v>379</v>
      </c>
      <c r="C59" s="174" t="s">
        <v>100</v>
      </c>
      <c r="D59" s="111"/>
      <c r="E59" s="111"/>
      <c r="F59" s="111"/>
      <c r="G59" s="111"/>
      <c r="H59" s="111"/>
      <c r="I59" s="111"/>
      <c r="J59" s="111"/>
      <c r="K59" s="111"/>
      <c r="L59" s="111"/>
    </row>
    <row r="60" spans="1:12" s="170" customFormat="1" ht="55.5" customHeight="1">
      <c r="A60" s="167">
        <v>51</v>
      </c>
      <c r="B60" s="182" t="s">
        <v>304</v>
      </c>
      <c r="C60" s="100" t="s">
        <v>305</v>
      </c>
      <c r="D60" s="101"/>
      <c r="E60" s="101"/>
      <c r="F60" s="101"/>
      <c r="G60" s="101"/>
      <c r="H60" s="101"/>
      <c r="I60" s="101"/>
      <c r="J60" s="101"/>
      <c r="K60" s="101"/>
      <c r="L60" s="101"/>
    </row>
    <row r="61" spans="1:12" s="187" customFormat="1" ht="55.5" customHeight="1">
      <c r="A61" s="167">
        <v>52</v>
      </c>
      <c r="B61" s="182" t="s">
        <v>306</v>
      </c>
      <c r="C61" s="100" t="s">
        <v>307</v>
      </c>
      <c r="D61" s="101">
        <v>47338</v>
      </c>
      <c r="E61" s="101"/>
      <c r="F61" s="101">
        <v>47338</v>
      </c>
      <c r="G61" s="101">
        <f>G60+G57+G53+G50+G46+G45+G41+G25+G18+G10</f>
        <v>47958</v>
      </c>
      <c r="H61" s="101">
        <f>H60+H57+H53+H50+H46+H45+H41+H25+H18+H10</f>
        <v>0</v>
      </c>
      <c r="I61" s="101">
        <f>I60+I57+I53+I50+I46+I45+I41+I25+I18+I10</f>
        <v>47958</v>
      </c>
      <c r="J61" s="101"/>
      <c r="K61" s="101"/>
      <c r="L61" s="101"/>
    </row>
    <row r="62" spans="1:6" s="178" customFormat="1" ht="42" customHeight="1" thickBot="1">
      <c r="A62" s="102"/>
      <c r="B62" s="103"/>
      <c r="C62" s="181"/>
      <c r="D62" s="111"/>
      <c r="E62" s="111"/>
      <c r="F62" s="111"/>
    </row>
    <row r="63" spans="1:6" s="173" customFormat="1" ht="42" customHeight="1" thickBot="1">
      <c r="A63" s="102"/>
      <c r="B63" s="105"/>
      <c r="C63" s="172"/>
      <c r="D63" s="111"/>
      <c r="E63" s="111"/>
      <c r="F63" s="111"/>
    </row>
    <row r="64" spans="1:6" s="98" customFormat="1" ht="42" customHeight="1" thickBot="1">
      <c r="A64" s="102"/>
      <c r="B64" s="105"/>
      <c r="C64" s="106"/>
      <c r="D64" s="111"/>
      <c r="E64" s="111"/>
      <c r="F64" s="111"/>
    </row>
    <row r="65" spans="1:6" s="180" customFormat="1" ht="42" customHeight="1" thickBot="1">
      <c r="A65" s="102"/>
      <c r="B65" s="171"/>
      <c r="C65" s="172"/>
      <c r="D65" s="111"/>
      <c r="E65" s="111"/>
      <c r="F65" s="111"/>
    </row>
    <row r="66" spans="1:6" s="97" customFormat="1" ht="42" customHeight="1">
      <c r="A66" s="102"/>
      <c r="B66" s="103"/>
      <c r="C66" s="104"/>
      <c r="D66" s="111"/>
      <c r="E66" s="111"/>
      <c r="F66" s="111"/>
    </row>
    <row r="67" spans="1:6" s="178" customFormat="1" ht="42" customHeight="1" thickBot="1">
      <c r="A67" s="102"/>
      <c r="B67" s="103"/>
      <c r="C67" s="104"/>
      <c r="D67" s="111"/>
      <c r="E67" s="111"/>
      <c r="F67" s="111"/>
    </row>
    <row r="68" spans="1:6" s="180" customFormat="1" ht="42" customHeight="1" thickBot="1">
      <c r="A68" s="102"/>
      <c r="B68" s="171"/>
      <c r="C68" s="172"/>
      <c r="D68" s="111"/>
      <c r="E68" s="111"/>
      <c r="F68" s="111"/>
    </row>
    <row r="69" spans="1:6" s="97" customFormat="1" ht="42" customHeight="1">
      <c r="A69" s="102"/>
      <c r="B69" s="103"/>
      <c r="C69" s="104"/>
      <c r="D69" s="111"/>
      <c r="E69" s="111"/>
      <c r="F69" s="111"/>
    </row>
    <row r="70" spans="1:6" s="178" customFormat="1" ht="42" customHeight="1" thickBot="1">
      <c r="A70" s="102"/>
      <c r="B70" s="103"/>
      <c r="C70" s="104"/>
      <c r="D70" s="111"/>
      <c r="E70" s="111"/>
      <c r="F70" s="111"/>
    </row>
    <row r="71" spans="1:6" s="180" customFormat="1" ht="42" customHeight="1" thickBot="1">
      <c r="A71" s="102"/>
      <c r="B71" s="171"/>
      <c r="C71" s="172"/>
      <c r="D71" s="111"/>
      <c r="E71" s="111"/>
      <c r="F71" s="111"/>
    </row>
    <row r="72" spans="1:6" s="98" customFormat="1" ht="42" customHeight="1" thickBot="1">
      <c r="A72" s="102"/>
      <c r="B72" s="105"/>
      <c r="C72" s="172"/>
      <c r="D72" s="111"/>
      <c r="E72" s="111"/>
      <c r="F72" s="111"/>
    </row>
    <row r="73" spans="1:6" s="173" customFormat="1" ht="42" customHeight="1" thickBot="1">
      <c r="A73" s="102"/>
      <c r="B73" s="171"/>
      <c r="C73" s="172"/>
      <c r="D73" s="111"/>
      <c r="E73" s="111"/>
      <c r="F73" s="111"/>
    </row>
    <row r="74" spans="1:6" ht="38.25">
      <c r="A74" s="107"/>
      <c r="B74" s="108"/>
      <c r="C74" s="109"/>
      <c r="D74" s="109"/>
      <c r="E74" s="109"/>
      <c r="F74" s="110"/>
    </row>
    <row r="75" ht="20.25">
      <c r="D75" s="20"/>
    </row>
    <row r="76" ht="20.25">
      <c r="D76" s="19"/>
    </row>
    <row r="78" ht="20.25">
      <c r="B78" s="8"/>
    </row>
  </sheetData>
  <sheetProtection/>
  <mergeCells count="12">
    <mergeCell ref="B5:C5"/>
    <mergeCell ref="B6:C9"/>
    <mergeCell ref="D7:F9"/>
    <mergeCell ref="G1:I4"/>
    <mergeCell ref="J1:L4"/>
    <mergeCell ref="J7:L9"/>
    <mergeCell ref="G7:I9"/>
    <mergeCell ref="A1:F1"/>
    <mergeCell ref="A2:F2"/>
    <mergeCell ref="A3:F3"/>
    <mergeCell ref="A4:F4"/>
    <mergeCell ref="A5:A9"/>
  </mergeCells>
  <printOptions horizontalCentered="1" verticalCentered="1"/>
  <pageMargins left="1.4173228346456694" right="0.7874015748031497" top="0.984251968503937" bottom="0.984251968503937" header="0.5118110236220472" footer="0.5118110236220472"/>
  <pageSetup fitToHeight="1" fitToWidth="1" horizontalDpi="300" verticalDpi="300" orientation="portrait" paperSize="8" scale="2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30" customWidth="1"/>
    <col min="2" max="2" width="14.75390625" style="21" bestFit="1" customWidth="1"/>
    <col min="3" max="3" width="82.00390625" style="21" customWidth="1"/>
    <col min="4" max="4" width="39.75390625" style="21" bestFit="1" customWidth="1"/>
    <col min="5" max="6" width="47.75390625" style="21" customWidth="1"/>
    <col min="7" max="7" width="0.74609375" style="21" customWidth="1"/>
    <col min="8" max="16384" width="9.125" style="21" customWidth="1"/>
  </cols>
  <sheetData>
    <row r="1" spans="1:6" ht="20.25">
      <c r="A1" s="492" t="s">
        <v>592</v>
      </c>
      <c r="B1" s="493"/>
      <c r="C1" s="493"/>
      <c r="D1" s="494"/>
      <c r="E1" s="359"/>
      <c r="F1" s="359"/>
    </row>
    <row r="2" spans="1:7" ht="62.25" customHeight="1">
      <c r="A2" s="495" t="s">
        <v>540</v>
      </c>
      <c r="B2" s="496"/>
      <c r="C2" s="496"/>
      <c r="D2" s="497"/>
      <c r="E2" s="360"/>
      <c r="F2" s="360"/>
      <c r="G2" s="27"/>
    </row>
    <row r="3" spans="1:6" ht="30" customHeight="1">
      <c r="A3" s="56"/>
      <c r="B3" s="57"/>
      <c r="C3" s="57"/>
      <c r="D3" s="58"/>
      <c r="E3" s="359"/>
      <c r="F3" s="359"/>
    </row>
    <row r="4" spans="1:6" s="190" customFormat="1" ht="42.75" customHeight="1">
      <c r="A4" s="491" t="s">
        <v>239</v>
      </c>
      <c r="B4" s="189"/>
      <c r="C4" s="189" t="s">
        <v>237</v>
      </c>
      <c r="D4" s="189" t="s">
        <v>209</v>
      </c>
      <c r="E4" s="189" t="s">
        <v>208</v>
      </c>
      <c r="F4" s="189" t="s">
        <v>210</v>
      </c>
    </row>
    <row r="5" spans="1:10" s="192" customFormat="1" ht="42.75" customHeight="1">
      <c r="A5" s="491"/>
      <c r="B5" s="189"/>
      <c r="C5" s="189" t="s">
        <v>0</v>
      </c>
      <c r="D5" s="189" t="s">
        <v>1</v>
      </c>
      <c r="E5" s="189" t="s">
        <v>501</v>
      </c>
      <c r="F5" s="371">
        <v>42735</v>
      </c>
      <c r="G5" s="191"/>
      <c r="H5" s="191"/>
      <c r="I5" s="191"/>
      <c r="J5" s="191"/>
    </row>
    <row r="6" spans="1:10" s="197" customFormat="1" ht="42.75" customHeight="1">
      <c r="A6" s="217">
        <v>1</v>
      </c>
      <c r="B6" s="217" t="s">
        <v>52</v>
      </c>
      <c r="C6" s="194" t="s">
        <v>2</v>
      </c>
      <c r="D6" s="195">
        <v>33467</v>
      </c>
      <c r="E6" s="195">
        <f>E7+E13+E22</f>
        <v>33867</v>
      </c>
      <c r="F6" s="195"/>
      <c r="G6" s="196"/>
      <c r="H6" s="196"/>
      <c r="I6" s="196"/>
      <c r="J6" s="196"/>
    </row>
    <row r="7" spans="1:6" s="197" customFormat="1" ht="42.75" customHeight="1">
      <c r="A7" s="217">
        <v>2</v>
      </c>
      <c r="B7" s="198" t="s">
        <v>53</v>
      </c>
      <c r="C7" s="194" t="s">
        <v>381</v>
      </c>
      <c r="D7" s="195">
        <v>33367</v>
      </c>
      <c r="E7" s="195">
        <f>SUM(E8:E12)</f>
        <v>32917</v>
      </c>
      <c r="F7" s="195"/>
    </row>
    <row r="8" spans="1:6" s="190" customFormat="1" ht="42.75" customHeight="1">
      <c r="A8" s="199">
        <v>3</v>
      </c>
      <c r="B8" s="200" t="s">
        <v>54</v>
      </c>
      <c r="C8" s="201" t="s">
        <v>3</v>
      </c>
      <c r="D8" s="202">
        <v>30906</v>
      </c>
      <c r="E8" s="202">
        <v>32917</v>
      </c>
      <c r="F8" s="202"/>
    </row>
    <row r="9" spans="1:6" s="190" customFormat="1" ht="42.75" customHeight="1">
      <c r="A9" s="199">
        <v>4</v>
      </c>
      <c r="B9" s="200" t="s">
        <v>55</v>
      </c>
      <c r="C9" s="201" t="s">
        <v>4</v>
      </c>
      <c r="D9" s="202">
        <v>0</v>
      </c>
      <c r="E9" s="202">
        <v>0</v>
      </c>
      <c r="F9" s="202"/>
    </row>
    <row r="10" spans="1:6" s="190" customFormat="1" ht="42.75" customHeight="1">
      <c r="A10" s="199">
        <v>5</v>
      </c>
      <c r="B10" s="200" t="s">
        <v>56</v>
      </c>
      <c r="C10" s="201" t="s">
        <v>382</v>
      </c>
      <c r="D10" s="202">
        <v>1329</v>
      </c>
      <c r="E10" s="202">
        <v>0</v>
      </c>
      <c r="F10" s="202"/>
    </row>
    <row r="11" spans="1:6" s="190" customFormat="1" ht="42.75" customHeight="1">
      <c r="A11" s="199">
        <v>6</v>
      </c>
      <c r="B11" s="200" t="s">
        <v>57</v>
      </c>
      <c r="C11" s="201" t="s">
        <v>383</v>
      </c>
      <c r="D11" s="202">
        <v>682</v>
      </c>
      <c r="E11" s="202">
        <v>0</v>
      </c>
      <c r="F11" s="202"/>
    </row>
    <row r="12" spans="1:6" s="190" customFormat="1" ht="42.75" customHeight="1">
      <c r="A12" s="199">
        <v>7</v>
      </c>
      <c r="B12" s="200" t="s">
        <v>58</v>
      </c>
      <c r="C12" s="201" t="s">
        <v>12</v>
      </c>
      <c r="D12" s="202">
        <v>450</v>
      </c>
      <c r="E12" s="202">
        <v>0</v>
      </c>
      <c r="F12" s="202"/>
    </row>
    <row r="13" spans="1:9" s="197" customFormat="1" ht="42.75" customHeight="1">
      <c r="A13" s="217">
        <v>8</v>
      </c>
      <c r="B13" s="198" t="s">
        <v>59</v>
      </c>
      <c r="C13" s="194" t="s">
        <v>5</v>
      </c>
      <c r="D13" s="195">
        <v>0</v>
      </c>
      <c r="E13" s="195">
        <f>SUM(E14:E21)</f>
        <v>850</v>
      </c>
      <c r="F13" s="195"/>
      <c r="I13" s="203"/>
    </row>
    <row r="14" spans="1:6" s="190" customFormat="1" ht="42.75" customHeight="1">
      <c r="A14" s="199">
        <v>9</v>
      </c>
      <c r="B14" s="200" t="s">
        <v>60</v>
      </c>
      <c r="C14" s="201" t="s">
        <v>384</v>
      </c>
      <c r="D14" s="202">
        <v>0</v>
      </c>
      <c r="E14" s="202">
        <v>0</v>
      </c>
      <c r="F14" s="202"/>
    </row>
    <row r="15" spans="1:6" s="190" customFormat="1" ht="42.75" customHeight="1">
      <c r="A15" s="199">
        <v>10</v>
      </c>
      <c r="B15" s="200" t="s">
        <v>61</v>
      </c>
      <c r="C15" s="204" t="s">
        <v>385</v>
      </c>
      <c r="D15" s="202">
        <v>0</v>
      </c>
      <c r="E15" s="202">
        <v>0</v>
      </c>
      <c r="F15" s="202"/>
    </row>
    <row r="16" spans="1:6" s="190" customFormat="1" ht="69" customHeight="1">
      <c r="A16" s="199">
        <v>11</v>
      </c>
      <c r="B16" s="200" t="s">
        <v>62</v>
      </c>
      <c r="C16" s="201" t="s">
        <v>6</v>
      </c>
      <c r="D16" s="202">
        <v>0</v>
      </c>
      <c r="E16" s="202">
        <v>850</v>
      </c>
      <c r="F16" s="202"/>
    </row>
    <row r="17" spans="1:6" s="190" customFormat="1" ht="42.75" customHeight="1">
      <c r="A17" s="199">
        <v>12</v>
      </c>
      <c r="B17" s="200" t="s">
        <v>63</v>
      </c>
      <c r="C17" s="201" t="s">
        <v>7</v>
      </c>
      <c r="D17" s="202">
        <v>0</v>
      </c>
      <c r="E17" s="202">
        <v>0</v>
      </c>
      <c r="F17" s="202"/>
    </row>
    <row r="18" spans="1:6" s="190" customFormat="1" ht="42.75" customHeight="1">
      <c r="A18" s="199">
        <v>13</v>
      </c>
      <c r="B18" s="200" t="s">
        <v>64</v>
      </c>
      <c r="C18" s="201" t="s">
        <v>8</v>
      </c>
      <c r="D18" s="202">
        <v>0</v>
      </c>
      <c r="E18" s="202">
        <v>0</v>
      </c>
      <c r="F18" s="202"/>
    </row>
    <row r="19" spans="1:6" s="190" customFormat="1" ht="42.75" customHeight="1">
      <c r="A19" s="199">
        <v>14</v>
      </c>
      <c r="B19" s="200" t="s">
        <v>65</v>
      </c>
      <c r="C19" s="204" t="s">
        <v>386</v>
      </c>
      <c r="D19" s="202">
        <v>0</v>
      </c>
      <c r="E19" s="202">
        <v>0</v>
      </c>
      <c r="F19" s="202"/>
    </row>
    <row r="20" spans="1:6" s="190" customFormat="1" ht="42.75" customHeight="1">
      <c r="A20" s="199">
        <v>15</v>
      </c>
      <c r="B20" s="200" t="s">
        <v>66</v>
      </c>
      <c r="C20" s="204" t="s">
        <v>9</v>
      </c>
      <c r="D20" s="202">
        <v>0</v>
      </c>
      <c r="E20" s="202">
        <v>0</v>
      </c>
      <c r="F20" s="202"/>
    </row>
    <row r="21" spans="1:10" s="190" customFormat="1" ht="67.5" customHeight="1">
      <c r="A21" s="199">
        <v>16</v>
      </c>
      <c r="B21" s="200" t="s">
        <v>67</v>
      </c>
      <c r="C21" s="204" t="s">
        <v>387</v>
      </c>
      <c r="D21" s="202">
        <v>0</v>
      </c>
      <c r="E21" s="202">
        <v>0</v>
      </c>
      <c r="F21" s="202"/>
      <c r="J21" s="190" t="s">
        <v>159</v>
      </c>
    </row>
    <row r="22" spans="1:6" s="197" customFormat="1" ht="42.75" customHeight="1">
      <c r="A22" s="217">
        <v>17</v>
      </c>
      <c r="B22" s="198" t="s">
        <v>68</v>
      </c>
      <c r="C22" s="194" t="s">
        <v>10</v>
      </c>
      <c r="D22" s="195">
        <v>100</v>
      </c>
      <c r="E22" s="195">
        <f>SUM(E23:E25)</f>
        <v>100</v>
      </c>
      <c r="F22" s="195"/>
    </row>
    <row r="23" spans="1:6" s="190" customFormat="1" ht="42.75" customHeight="1">
      <c r="A23" s="199">
        <v>18</v>
      </c>
      <c r="B23" s="200" t="s">
        <v>69</v>
      </c>
      <c r="C23" s="201" t="s">
        <v>11</v>
      </c>
      <c r="D23" s="202">
        <v>100</v>
      </c>
      <c r="E23" s="202">
        <v>100</v>
      </c>
      <c r="F23" s="202"/>
    </row>
    <row r="24" spans="1:6" s="190" customFormat="1" ht="42.75" customHeight="1">
      <c r="A24" s="199">
        <v>19</v>
      </c>
      <c r="B24" s="200" t="s">
        <v>70</v>
      </c>
      <c r="C24" s="201" t="s">
        <v>499</v>
      </c>
      <c r="D24" s="202">
        <v>0</v>
      </c>
      <c r="E24" s="202">
        <v>0</v>
      </c>
      <c r="F24" s="202"/>
    </row>
    <row r="25" spans="1:6" s="190" customFormat="1" ht="42.75" customHeight="1">
      <c r="A25" s="199">
        <v>20</v>
      </c>
      <c r="B25" s="200" t="s">
        <v>199</v>
      </c>
      <c r="C25" s="201" t="s">
        <v>388</v>
      </c>
      <c r="D25" s="202">
        <v>0</v>
      </c>
      <c r="E25" s="202">
        <v>0</v>
      </c>
      <c r="F25" s="202"/>
    </row>
    <row r="26" spans="1:6" s="197" customFormat="1" ht="60">
      <c r="A26" s="217">
        <v>21</v>
      </c>
      <c r="B26" s="217" t="s">
        <v>71</v>
      </c>
      <c r="C26" s="194" t="s">
        <v>389</v>
      </c>
      <c r="D26" s="205">
        <v>9071</v>
      </c>
      <c r="E26" s="205">
        <v>9290</v>
      </c>
      <c r="F26" s="205"/>
    </row>
    <row r="27" ht="12.75">
      <c r="D27" s="29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53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2"/>
  <sheetViews>
    <sheetView view="pageBreakPreview" zoomScale="85" zoomScaleSheetLayoutView="85" zoomScalePageLayoutView="0" workbookViewId="0" topLeftCell="A1">
      <selection activeCell="E41" sqref="E41"/>
    </sheetView>
  </sheetViews>
  <sheetFormatPr defaultColWidth="9.00390625" defaultRowHeight="12.75"/>
  <cols>
    <col min="1" max="1" width="12.25390625" style="115" customWidth="1"/>
    <col min="2" max="2" width="11.75390625" style="23" customWidth="1"/>
    <col min="3" max="3" width="64.875" style="21" customWidth="1"/>
    <col min="4" max="4" width="17.25390625" style="44" customWidth="1"/>
    <col min="5" max="6" width="15.625" style="21" customWidth="1"/>
    <col min="7" max="7" width="0.6171875" style="21" customWidth="1"/>
    <col min="8" max="16384" width="9.125" style="21" customWidth="1"/>
  </cols>
  <sheetData>
    <row r="1" spans="1:7" ht="20.25">
      <c r="A1" s="492" t="s">
        <v>467</v>
      </c>
      <c r="B1" s="493"/>
      <c r="C1" s="493"/>
      <c r="D1" s="494"/>
      <c r="E1" s="362"/>
      <c r="F1" s="362"/>
      <c r="G1" s="50"/>
    </row>
    <row r="2" spans="1:9" s="31" customFormat="1" ht="49.5" customHeight="1">
      <c r="A2" s="570" t="s">
        <v>541</v>
      </c>
      <c r="B2" s="571"/>
      <c r="C2" s="571"/>
      <c r="D2" s="572"/>
      <c r="E2" s="363"/>
      <c r="F2" s="363"/>
      <c r="G2" s="54"/>
      <c r="I2" s="32"/>
    </row>
    <row r="3" spans="1:9" s="31" customFormat="1" ht="49.5" customHeight="1">
      <c r="A3" s="573" t="s">
        <v>239</v>
      </c>
      <c r="B3" s="574" t="s">
        <v>207</v>
      </c>
      <c r="C3" s="574"/>
      <c r="D3" s="220" t="s">
        <v>238</v>
      </c>
      <c r="E3" s="351" t="s">
        <v>208</v>
      </c>
      <c r="F3" s="386" t="s">
        <v>210</v>
      </c>
      <c r="G3" s="33"/>
      <c r="I3" s="32"/>
    </row>
    <row r="4" spans="1:7" ht="40.5">
      <c r="A4" s="567"/>
      <c r="B4" s="566" t="s">
        <v>76</v>
      </c>
      <c r="C4" s="566"/>
      <c r="D4" s="218" t="s">
        <v>96</v>
      </c>
      <c r="E4" s="350" t="s">
        <v>500</v>
      </c>
      <c r="F4" s="374">
        <v>42735</v>
      </c>
      <c r="G4" s="23"/>
    </row>
    <row r="5" spans="1:6" s="36" customFormat="1" ht="20.25">
      <c r="A5" s="78">
        <v>1</v>
      </c>
      <c r="B5" s="78" t="s">
        <v>52</v>
      </c>
      <c r="C5" s="116" t="s">
        <v>50</v>
      </c>
      <c r="D5" s="117">
        <v>4259</v>
      </c>
      <c r="E5" s="117">
        <f>E6+E17+E29</f>
        <v>4441</v>
      </c>
      <c r="F5" s="117"/>
    </row>
    <row r="6" spans="1:6" s="38" customFormat="1" ht="20.25">
      <c r="A6" s="219">
        <v>2</v>
      </c>
      <c r="B6" s="118"/>
      <c r="C6" s="119" t="s">
        <v>13</v>
      </c>
      <c r="D6" s="120">
        <v>1069</v>
      </c>
      <c r="E6" s="120">
        <f>SUM(E7:E16)</f>
        <v>1463</v>
      </c>
      <c r="F6" s="120"/>
    </row>
    <row r="7" spans="1:6" ht="20.25">
      <c r="A7" s="113">
        <v>3</v>
      </c>
      <c r="B7" s="121" t="s">
        <v>101</v>
      </c>
      <c r="C7" s="122" t="s">
        <v>14</v>
      </c>
      <c r="D7" s="121">
        <v>16</v>
      </c>
      <c r="E7" s="121">
        <v>16</v>
      </c>
      <c r="F7" s="121"/>
    </row>
    <row r="8" spans="1:6" ht="20.25">
      <c r="A8" s="113">
        <v>4</v>
      </c>
      <c r="B8" s="121" t="s">
        <v>102</v>
      </c>
      <c r="C8" s="122" t="s">
        <v>15</v>
      </c>
      <c r="D8" s="121">
        <v>13</v>
      </c>
      <c r="E8" s="121">
        <v>13</v>
      </c>
      <c r="F8" s="121"/>
    </row>
    <row r="9" spans="1:6" ht="20.25">
      <c r="A9" s="113">
        <v>5</v>
      </c>
      <c r="B9" s="121" t="s">
        <v>103</v>
      </c>
      <c r="C9" s="122" t="s">
        <v>16</v>
      </c>
      <c r="D9" s="121">
        <v>157</v>
      </c>
      <c r="E9" s="121">
        <v>157</v>
      </c>
      <c r="F9" s="121"/>
    </row>
    <row r="10" spans="1:6" ht="20.25">
      <c r="A10" s="113">
        <v>6</v>
      </c>
      <c r="B10" s="121" t="s">
        <v>104</v>
      </c>
      <c r="C10" s="122" t="s">
        <v>17</v>
      </c>
      <c r="D10" s="121">
        <v>157</v>
      </c>
      <c r="E10" s="121">
        <v>184</v>
      </c>
      <c r="F10" s="121"/>
    </row>
    <row r="11" spans="1:6" ht="20.25">
      <c r="A11" s="113">
        <v>7</v>
      </c>
      <c r="B11" s="121" t="s">
        <v>105</v>
      </c>
      <c r="C11" s="122" t="s">
        <v>18</v>
      </c>
      <c r="D11" s="121">
        <v>0</v>
      </c>
      <c r="E11" s="121">
        <v>0</v>
      </c>
      <c r="F11" s="121"/>
    </row>
    <row r="12" spans="1:6" ht="20.25">
      <c r="A12" s="113">
        <v>8</v>
      </c>
      <c r="B12" s="121" t="s">
        <v>106</v>
      </c>
      <c r="C12" s="122" t="s">
        <v>19</v>
      </c>
      <c r="D12" s="121">
        <v>0</v>
      </c>
      <c r="E12" s="121">
        <v>0</v>
      </c>
      <c r="F12" s="121"/>
    </row>
    <row r="13" spans="1:6" ht="20.25">
      <c r="A13" s="113">
        <v>9</v>
      </c>
      <c r="B13" s="121" t="s">
        <v>107</v>
      </c>
      <c r="C13" s="122" t="s">
        <v>20</v>
      </c>
      <c r="D13" s="121">
        <v>0</v>
      </c>
      <c r="E13" s="121">
        <v>0</v>
      </c>
      <c r="F13" s="121"/>
    </row>
    <row r="14" spans="1:6" ht="40.5">
      <c r="A14" s="113">
        <v>10</v>
      </c>
      <c r="B14" s="121" t="s">
        <v>108</v>
      </c>
      <c r="C14" s="122" t="s">
        <v>462</v>
      </c>
      <c r="D14" s="121">
        <v>0</v>
      </c>
      <c r="E14" s="121">
        <v>0</v>
      </c>
      <c r="F14" s="121"/>
    </row>
    <row r="15" spans="1:6" ht="20.25">
      <c r="A15" s="113">
        <v>11</v>
      </c>
      <c r="B15" s="121" t="s">
        <v>109</v>
      </c>
      <c r="C15" s="122" t="s">
        <v>22</v>
      </c>
      <c r="D15" s="121">
        <v>15</v>
      </c>
      <c r="E15" s="121">
        <v>15</v>
      </c>
      <c r="F15" s="121"/>
    </row>
    <row r="16" spans="1:6" ht="20.25">
      <c r="A16" s="113">
        <v>12</v>
      </c>
      <c r="B16" s="121" t="s">
        <v>110</v>
      </c>
      <c r="C16" s="122" t="s">
        <v>23</v>
      </c>
      <c r="D16" s="121">
        <v>711</v>
      </c>
      <c r="E16" s="121">
        <v>1078</v>
      </c>
      <c r="F16" s="121"/>
    </row>
    <row r="17" spans="1:6" s="38" customFormat="1" ht="20.25">
      <c r="A17" s="219">
        <v>13</v>
      </c>
      <c r="B17" s="118"/>
      <c r="C17" s="119" t="s">
        <v>24</v>
      </c>
      <c r="D17" s="120">
        <v>2105</v>
      </c>
      <c r="E17" s="120">
        <f>SUM(E18:E28)</f>
        <v>1811</v>
      </c>
      <c r="F17" s="120"/>
    </row>
    <row r="18" spans="1:6" ht="20.25">
      <c r="A18" s="113">
        <v>14</v>
      </c>
      <c r="B18" s="121" t="s">
        <v>111</v>
      </c>
      <c r="C18" s="122" t="s">
        <v>25</v>
      </c>
      <c r="D18" s="121">
        <v>384</v>
      </c>
      <c r="E18" s="121">
        <v>284</v>
      </c>
      <c r="F18" s="121"/>
    </row>
    <row r="19" spans="1:6" ht="20.25">
      <c r="A19" s="113">
        <v>15</v>
      </c>
      <c r="B19" s="121" t="s">
        <v>112</v>
      </c>
      <c r="C19" s="122" t="s">
        <v>26</v>
      </c>
      <c r="D19" s="121">
        <v>0</v>
      </c>
      <c r="E19" s="121">
        <v>0</v>
      </c>
      <c r="F19" s="121"/>
    </row>
    <row r="20" spans="1:6" ht="20.25">
      <c r="A20" s="113">
        <v>16</v>
      </c>
      <c r="B20" s="121" t="s">
        <v>113</v>
      </c>
      <c r="C20" s="122" t="s">
        <v>27</v>
      </c>
      <c r="D20" s="121">
        <v>0</v>
      </c>
      <c r="E20" s="121">
        <v>0</v>
      </c>
      <c r="F20" s="121"/>
    </row>
    <row r="21" spans="1:6" ht="20.25">
      <c r="A21" s="113">
        <v>17</v>
      </c>
      <c r="B21" s="121" t="s">
        <v>114</v>
      </c>
      <c r="C21" s="122" t="s">
        <v>28</v>
      </c>
      <c r="D21" s="121">
        <v>0</v>
      </c>
      <c r="E21" s="121">
        <v>42</v>
      </c>
      <c r="F21" s="121"/>
    </row>
    <row r="22" spans="1:6" ht="20.25">
      <c r="A22" s="113">
        <v>18</v>
      </c>
      <c r="B22" s="121" t="s">
        <v>115</v>
      </c>
      <c r="C22" s="122" t="s">
        <v>29</v>
      </c>
      <c r="D22" s="121">
        <v>157</v>
      </c>
      <c r="E22" s="121">
        <v>157</v>
      </c>
      <c r="F22" s="121"/>
    </row>
    <row r="23" spans="1:6" ht="20.25">
      <c r="A23" s="113">
        <v>19</v>
      </c>
      <c r="B23" s="121" t="s">
        <v>183</v>
      </c>
      <c r="C23" s="122" t="s">
        <v>30</v>
      </c>
      <c r="D23" s="121">
        <v>294</v>
      </c>
      <c r="E23" s="121">
        <v>594</v>
      </c>
      <c r="F23" s="121"/>
    </row>
    <row r="24" spans="1:6" ht="20.25">
      <c r="A24" s="113">
        <v>20</v>
      </c>
      <c r="B24" s="121" t="s">
        <v>184</v>
      </c>
      <c r="C24" s="123" t="s">
        <v>31</v>
      </c>
      <c r="D24" s="121">
        <v>157</v>
      </c>
      <c r="E24" s="121">
        <v>157</v>
      </c>
      <c r="F24" s="121"/>
    </row>
    <row r="25" spans="1:6" ht="20.25">
      <c r="A25" s="113">
        <v>21</v>
      </c>
      <c r="B25" s="121" t="s">
        <v>185</v>
      </c>
      <c r="C25" s="122" t="s">
        <v>32</v>
      </c>
      <c r="D25" s="121">
        <v>236</v>
      </c>
      <c r="E25" s="121">
        <v>236</v>
      </c>
      <c r="F25" s="121"/>
    </row>
    <row r="26" spans="1:6" ht="20.25">
      <c r="A26" s="113">
        <v>22</v>
      </c>
      <c r="B26" s="121" t="s">
        <v>186</v>
      </c>
      <c r="C26" s="122" t="s">
        <v>33</v>
      </c>
      <c r="D26" s="121">
        <v>877</v>
      </c>
      <c r="E26" s="121">
        <v>341</v>
      </c>
      <c r="F26" s="121"/>
    </row>
    <row r="27" spans="1:6" ht="20.25">
      <c r="A27" s="113">
        <v>23</v>
      </c>
      <c r="B27" s="121" t="s">
        <v>187</v>
      </c>
      <c r="C27" s="122" t="s">
        <v>34</v>
      </c>
      <c r="D27" s="121">
        <v>0</v>
      </c>
      <c r="E27" s="121">
        <v>0</v>
      </c>
      <c r="F27" s="121"/>
    </row>
    <row r="28" spans="1:6" ht="20.25">
      <c r="A28" s="113">
        <v>24</v>
      </c>
      <c r="B28" s="121" t="s">
        <v>188</v>
      </c>
      <c r="C28" s="122" t="s">
        <v>35</v>
      </c>
      <c r="D28" s="121">
        <v>0</v>
      </c>
      <c r="E28" s="121">
        <v>0</v>
      </c>
      <c r="F28" s="121"/>
    </row>
    <row r="29" spans="1:6" s="38" customFormat="1" ht="20.25">
      <c r="A29" s="219">
        <v>25</v>
      </c>
      <c r="B29" s="118"/>
      <c r="C29" s="119" t="s">
        <v>36</v>
      </c>
      <c r="D29" s="120">
        <v>1085</v>
      </c>
      <c r="E29" s="120">
        <f>SUM(E30:E34)</f>
        <v>1167</v>
      </c>
      <c r="F29" s="120"/>
    </row>
    <row r="30" spans="1:6" ht="20.25">
      <c r="A30" s="113">
        <v>26</v>
      </c>
      <c r="B30" s="121" t="s">
        <v>189</v>
      </c>
      <c r="C30" s="123" t="s">
        <v>37</v>
      </c>
      <c r="D30" s="121">
        <v>775</v>
      </c>
      <c r="E30" s="121">
        <v>857</v>
      </c>
      <c r="F30" s="121"/>
    </row>
    <row r="31" spans="1:6" ht="20.25">
      <c r="A31" s="113">
        <v>27</v>
      </c>
      <c r="B31" s="121" t="s">
        <v>190</v>
      </c>
      <c r="C31" s="123" t="s">
        <v>38</v>
      </c>
      <c r="D31" s="121">
        <v>310</v>
      </c>
      <c r="E31" s="121">
        <v>310</v>
      </c>
      <c r="F31" s="121"/>
    </row>
    <row r="32" spans="1:6" ht="20.25">
      <c r="A32" s="113">
        <v>28</v>
      </c>
      <c r="B32" s="121" t="s">
        <v>191</v>
      </c>
      <c r="C32" s="122" t="s">
        <v>39</v>
      </c>
      <c r="D32" s="121">
        <v>0</v>
      </c>
      <c r="E32" s="121">
        <v>0</v>
      </c>
      <c r="F32" s="121"/>
    </row>
    <row r="33" spans="1:6" ht="20.25">
      <c r="A33" s="113">
        <v>29</v>
      </c>
      <c r="B33" s="121" t="s">
        <v>192</v>
      </c>
      <c r="C33" s="122" t="s">
        <v>40</v>
      </c>
      <c r="D33" s="121">
        <v>0</v>
      </c>
      <c r="E33" s="121">
        <v>0</v>
      </c>
      <c r="F33" s="121"/>
    </row>
    <row r="34" spans="1:6" ht="20.25">
      <c r="A34" s="113">
        <v>30</v>
      </c>
      <c r="B34" s="121" t="s">
        <v>193</v>
      </c>
      <c r="C34" s="122" t="s">
        <v>41</v>
      </c>
      <c r="D34" s="121">
        <v>0</v>
      </c>
      <c r="E34" s="121">
        <v>0</v>
      </c>
      <c r="F34" s="121"/>
    </row>
    <row r="35" spans="1:6" s="38" customFormat="1" ht="20.25">
      <c r="A35" s="219">
        <v>31</v>
      </c>
      <c r="B35" s="118"/>
      <c r="C35" s="119" t="s">
        <v>42</v>
      </c>
      <c r="D35" s="120">
        <v>0</v>
      </c>
      <c r="E35" s="120">
        <v>0</v>
      </c>
      <c r="F35" s="120"/>
    </row>
    <row r="36" spans="1:6" ht="20.25">
      <c r="A36" s="113">
        <v>32</v>
      </c>
      <c r="B36" s="121" t="s">
        <v>194</v>
      </c>
      <c r="C36" s="122" t="s">
        <v>43</v>
      </c>
      <c r="D36" s="121">
        <v>0</v>
      </c>
      <c r="E36" s="121">
        <v>0</v>
      </c>
      <c r="F36" s="121"/>
    </row>
    <row r="37" spans="1:6" ht="20.25">
      <c r="A37" s="113">
        <v>33</v>
      </c>
      <c r="B37" s="121" t="s">
        <v>195</v>
      </c>
      <c r="C37" s="122" t="s">
        <v>44</v>
      </c>
      <c r="D37" s="121">
        <v>0</v>
      </c>
      <c r="E37" s="121">
        <v>0</v>
      </c>
      <c r="F37" s="121"/>
    </row>
    <row r="38" spans="1:6" ht="20.25">
      <c r="A38" s="113">
        <v>34</v>
      </c>
      <c r="B38" s="121" t="s">
        <v>196</v>
      </c>
      <c r="C38" s="122" t="s">
        <v>45</v>
      </c>
      <c r="D38" s="121">
        <v>0</v>
      </c>
      <c r="E38" s="121">
        <v>0</v>
      </c>
      <c r="F38" s="121"/>
    </row>
    <row r="39" spans="1:8" s="39" customFormat="1" ht="20.25">
      <c r="A39" s="114">
        <v>35</v>
      </c>
      <c r="B39" s="124" t="s">
        <v>197</v>
      </c>
      <c r="C39" s="125" t="s">
        <v>46</v>
      </c>
      <c r="D39" s="124">
        <v>0</v>
      </c>
      <c r="E39" s="124">
        <v>0</v>
      </c>
      <c r="F39" s="124"/>
      <c r="H39" s="40"/>
    </row>
    <row r="40" spans="1:6" ht="20.25">
      <c r="A40" s="113"/>
      <c r="B40" s="126"/>
      <c r="C40" s="122"/>
      <c r="D40" s="121"/>
      <c r="E40" s="121"/>
      <c r="F40" s="121"/>
    </row>
    <row r="41" spans="1:7" s="43" customFormat="1" ht="20.25">
      <c r="A41" s="85">
        <v>36</v>
      </c>
      <c r="B41" s="127"/>
      <c r="C41" s="128" t="s">
        <v>51</v>
      </c>
      <c r="D41" s="129">
        <v>4259</v>
      </c>
      <c r="E41" s="129">
        <v>4441</v>
      </c>
      <c r="F41" s="129"/>
      <c r="G41" s="42"/>
    </row>
    <row r="42" ht="12.75">
      <c r="C42" s="23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77"/>
  <sheetViews>
    <sheetView view="pageBreakPreview" zoomScale="25" zoomScaleSheetLayoutView="25" zoomScalePageLayoutView="0" workbookViewId="0" topLeftCell="A1">
      <pane xSplit="3" ySplit="9" topLeftCell="D34" activePane="bottomRight" state="frozen"/>
      <selection pane="topLeft" activeCell="C68" sqref="C68"/>
      <selection pane="topRight" activeCell="C68" sqref="C68"/>
      <selection pane="bottomLeft" activeCell="C68" sqref="C68"/>
      <selection pane="bottomRight" activeCell="A2" sqref="A2:F2"/>
    </sheetView>
  </sheetViews>
  <sheetFormatPr defaultColWidth="9.00390625" defaultRowHeight="12.75"/>
  <cols>
    <col min="1" max="1" width="14.875" style="49" customWidth="1"/>
    <col min="2" max="2" width="15.125" style="7" customWidth="1"/>
    <col min="3" max="3" width="148.125" style="4" customWidth="1"/>
    <col min="4" max="5" width="49.25390625" style="4" customWidth="1"/>
    <col min="6" max="6" width="49.25390625" style="9" customWidth="1"/>
    <col min="7" max="7" width="41.25390625" style="4" bestFit="1" customWidth="1"/>
    <col min="8" max="8" width="48.75390625" style="4" bestFit="1" customWidth="1"/>
    <col min="9" max="9" width="33.875" style="4" bestFit="1" customWidth="1"/>
    <col min="10" max="10" width="41.25390625" style="4" bestFit="1" customWidth="1"/>
    <col min="11" max="11" width="48.75390625" style="4" bestFit="1" customWidth="1"/>
    <col min="12" max="12" width="33.875" style="4" bestFit="1" customWidth="1"/>
    <col min="13" max="16384" width="9.125" style="4" customWidth="1"/>
  </cols>
  <sheetData>
    <row r="1" spans="1:12" ht="27.75">
      <c r="A1" s="477" t="s">
        <v>578</v>
      </c>
      <c r="B1" s="478"/>
      <c r="C1" s="478"/>
      <c r="D1" s="478"/>
      <c r="E1" s="478"/>
      <c r="F1" s="479"/>
      <c r="G1" s="467"/>
      <c r="H1" s="468"/>
      <c r="I1" s="469"/>
      <c r="J1" s="467"/>
      <c r="K1" s="468"/>
      <c r="L1" s="469"/>
    </row>
    <row r="2" spans="1:12" ht="33">
      <c r="A2" s="480" t="s">
        <v>517</v>
      </c>
      <c r="B2" s="481"/>
      <c r="C2" s="481"/>
      <c r="D2" s="481"/>
      <c r="E2" s="481"/>
      <c r="F2" s="482"/>
      <c r="G2" s="470"/>
      <c r="H2" s="471"/>
      <c r="I2" s="472"/>
      <c r="J2" s="470"/>
      <c r="K2" s="471"/>
      <c r="L2" s="472"/>
    </row>
    <row r="3" spans="1:12" ht="75" customHeight="1">
      <c r="A3" s="483" t="s">
        <v>518</v>
      </c>
      <c r="B3" s="484"/>
      <c r="C3" s="484"/>
      <c r="D3" s="484"/>
      <c r="E3" s="484"/>
      <c r="F3" s="485"/>
      <c r="G3" s="470"/>
      <c r="H3" s="471"/>
      <c r="I3" s="472"/>
      <c r="J3" s="470"/>
      <c r="K3" s="471"/>
      <c r="L3" s="472"/>
    </row>
    <row r="4" spans="1:12" ht="20.25">
      <c r="A4" s="486" t="s">
        <v>92</v>
      </c>
      <c r="B4" s="487"/>
      <c r="C4" s="487"/>
      <c r="D4" s="487"/>
      <c r="E4" s="487"/>
      <c r="F4" s="488"/>
      <c r="G4" s="473"/>
      <c r="H4" s="474"/>
      <c r="I4" s="475"/>
      <c r="J4" s="473"/>
      <c r="K4" s="474"/>
      <c r="L4" s="475"/>
    </row>
    <row r="5" spans="1:12" ht="33">
      <c r="A5" s="489" t="s">
        <v>239</v>
      </c>
      <c r="B5" s="490" t="s">
        <v>207</v>
      </c>
      <c r="C5" s="490"/>
      <c r="D5" s="112" t="s">
        <v>238</v>
      </c>
      <c r="E5" s="112" t="s">
        <v>208</v>
      </c>
      <c r="F5" s="112" t="s">
        <v>210</v>
      </c>
      <c r="G5" s="112" t="s">
        <v>238</v>
      </c>
      <c r="H5" s="112" t="s">
        <v>208</v>
      </c>
      <c r="I5" s="112" t="s">
        <v>210</v>
      </c>
      <c r="J5" s="112" t="s">
        <v>238</v>
      </c>
      <c r="K5" s="112" t="s">
        <v>208</v>
      </c>
      <c r="L5" s="112" t="s">
        <v>210</v>
      </c>
    </row>
    <row r="6" spans="1:12" s="5" customFormat="1" ht="33">
      <c r="A6" s="489"/>
      <c r="B6" s="490" t="s">
        <v>240</v>
      </c>
      <c r="C6" s="490"/>
      <c r="D6" s="112" t="s">
        <v>93</v>
      </c>
      <c r="E6" s="112" t="s">
        <v>94</v>
      </c>
      <c r="F6" s="112" t="s">
        <v>95</v>
      </c>
      <c r="G6" s="112" t="s">
        <v>93</v>
      </c>
      <c r="H6" s="112" t="s">
        <v>94</v>
      </c>
      <c r="I6" s="112" t="s">
        <v>95</v>
      </c>
      <c r="J6" s="112" t="s">
        <v>93</v>
      </c>
      <c r="K6" s="112" t="s">
        <v>94</v>
      </c>
      <c r="L6" s="112" t="s">
        <v>95</v>
      </c>
    </row>
    <row r="7" spans="1:12" ht="20.25" customHeight="1">
      <c r="A7" s="489"/>
      <c r="B7" s="490"/>
      <c r="C7" s="490"/>
      <c r="D7" s="466" t="s">
        <v>96</v>
      </c>
      <c r="E7" s="466"/>
      <c r="F7" s="466"/>
      <c r="G7" s="466" t="s">
        <v>500</v>
      </c>
      <c r="H7" s="466"/>
      <c r="I7" s="466"/>
      <c r="J7" s="476">
        <v>42369</v>
      </c>
      <c r="K7" s="466"/>
      <c r="L7" s="466"/>
    </row>
    <row r="8" spans="1:12" ht="20.25">
      <c r="A8" s="489"/>
      <c r="B8" s="490"/>
      <c r="C8" s="490"/>
      <c r="D8" s="466"/>
      <c r="E8" s="466"/>
      <c r="F8" s="466"/>
      <c r="G8" s="466"/>
      <c r="H8" s="466"/>
      <c r="I8" s="466"/>
      <c r="J8" s="466"/>
      <c r="K8" s="466"/>
      <c r="L8" s="466"/>
    </row>
    <row r="9" spans="1:12" s="6" customFormat="1" ht="21" thickBot="1">
      <c r="A9" s="489"/>
      <c r="B9" s="490"/>
      <c r="C9" s="490"/>
      <c r="D9" s="466"/>
      <c r="E9" s="466"/>
      <c r="F9" s="466"/>
      <c r="G9" s="466"/>
      <c r="H9" s="466"/>
      <c r="I9" s="466"/>
      <c r="J9" s="466"/>
      <c r="K9" s="466"/>
      <c r="L9" s="466"/>
    </row>
    <row r="10" spans="1:12" s="95" customFormat="1" ht="55.5" customHeight="1" thickBot="1">
      <c r="A10" s="166">
        <v>1</v>
      </c>
      <c r="B10" s="99" t="s">
        <v>77</v>
      </c>
      <c r="C10" s="100" t="s">
        <v>294</v>
      </c>
      <c r="D10" s="101">
        <v>51010</v>
      </c>
      <c r="E10" s="101"/>
      <c r="F10" s="101">
        <v>51010</v>
      </c>
      <c r="G10" s="101">
        <f>SUM(G11:G17)</f>
        <v>62087</v>
      </c>
      <c r="H10" s="101"/>
      <c r="I10" s="101">
        <f>SUM(I11:I17)</f>
        <v>62087</v>
      </c>
      <c r="J10" s="101"/>
      <c r="K10" s="101"/>
      <c r="L10" s="101"/>
    </row>
    <row r="11" spans="1:12" s="97" customFormat="1" ht="55.5" customHeight="1">
      <c r="A11" s="102">
        <v>2</v>
      </c>
      <c r="B11" s="103" t="s">
        <v>339</v>
      </c>
      <c r="C11" s="174" t="s">
        <v>308</v>
      </c>
      <c r="D11" s="111">
        <v>10000</v>
      </c>
      <c r="E11" s="111"/>
      <c r="F11" s="111">
        <v>10000</v>
      </c>
      <c r="G11" s="111"/>
      <c r="H11" s="111"/>
      <c r="I11" s="111"/>
      <c r="J11" s="111"/>
      <c r="K11" s="111"/>
      <c r="L11" s="111"/>
    </row>
    <row r="12" spans="1:12" s="96" customFormat="1" ht="55.5" customHeight="1">
      <c r="A12" s="102">
        <v>3</v>
      </c>
      <c r="B12" s="103" t="s">
        <v>340</v>
      </c>
      <c r="C12" s="106" t="s">
        <v>309</v>
      </c>
      <c r="D12" s="111">
        <v>7000</v>
      </c>
      <c r="E12" s="111"/>
      <c r="F12" s="111">
        <v>7000</v>
      </c>
      <c r="G12" s="111">
        <v>8610</v>
      </c>
      <c r="H12" s="111"/>
      <c r="I12" s="111">
        <v>8610</v>
      </c>
      <c r="J12" s="111"/>
      <c r="K12" s="111"/>
      <c r="L12" s="111"/>
    </row>
    <row r="13" spans="1:12" s="175" customFormat="1" ht="55.5" customHeight="1">
      <c r="A13" s="102">
        <v>4</v>
      </c>
      <c r="B13" s="103" t="s">
        <v>341</v>
      </c>
      <c r="C13" s="106" t="s">
        <v>310</v>
      </c>
      <c r="D13" s="111">
        <v>26000</v>
      </c>
      <c r="E13" s="111"/>
      <c r="F13" s="111">
        <v>26000</v>
      </c>
      <c r="G13" s="111">
        <v>29909</v>
      </c>
      <c r="H13" s="111"/>
      <c r="I13" s="111">
        <v>29909</v>
      </c>
      <c r="J13" s="111"/>
      <c r="K13" s="111"/>
      <c r="L13" s="111"/>
    </row>
    <row r="14" spans="1:12" s="175" customFormat="1" ht="55.5" customHeight="1">
      <c r="A14" s="102">
        <v>5</v>
      </c>
      <c r="B14" s="103" t="s">
        <v>342</v>
      </c>
      <c r="C14" s="106" t="s">
        <v>311</v>
      </c>
      <c r="D14" s="111">
        <v>2010</v>
      </c>
      <c r="E14" s="111"/>
      <c r="F14" s="111">
        <v>2010</v>
      </c>
      <c r="G14" s="111">
        <v>8222</v>
      </c>
      <c r="H14" s="111"/>
      <c r="I14" s="111">
        <v>8222</v>
      </c>
      <c r="J14" s="111"/>
      <c r="K14" s="111"/>
      <c r="L14" s="111"/>
    </row>
    <row r="15" spans="1:12" s="175" customFormat="1" ht="55.5" customHeight="1">
      <c r="A15" s="102">
        <v>6</v>
      </c>
      <c r="B15" s="103" t="s">
        <v>343</v>
      </c>
      <c r="C15" s="106" t="s">
        <v>312</v>
      </c>
      <c r="D15" s="111">
        <v>6000</v>
      </c>
      <c r="E15" s="111"/>
      <c r="F15" s="111">
        <v>6000</v>
      </c>
      <c r="G15" s="111">
        <v>12384</v>
      </c>
      <c r="H15" s="111"/>
      <c r="I15" s="111">
        <v>12384</v>
      </c>
      <c r="J15" s="111"/>
      <c r="K15" s="111"/>
      <c r="L15" s="111"/>
    </row>
    <row r="16" spans="1:12" s="175" customFormat="1" ht="55.5" customHeight="1">
      <c r="A16" s="102">
        <v>7</v>
      </c>
      <c r="B16" s="103" t="s">
        <v>344</v>
      </c>
      <c r="C16" s="106" t="s">
        <v>313</v>
      </c>
      <c r="D16" s="111"/>
      <c r="E16" s="111"/>
      <c r="F16" s="111"/>
      <c r="G16" s="111">
        <v>2952</v>
      </c>
      <c r="H16" s="111"/>
      <c r="I16" s="111">
        <v>2952</v>
      </c>
      <c r="J16" s="111"/>
      <c r="K16" s="111"/>
      <c r="L16" s="111"/>
    </row>
    <row r="17" spans="1:12" s="175" customFormat="1" ht="55.5" customHeight="1">
      <c r="A17" s="102">
        <v>8</v>
      </c>
      <c r="B17" s="103" t="s">
        <v>345</v>
      </c>
      <c r="C17" s="106" t="s">
        <v>314</v>
      </c>
      <c r="D17" s="111"/>
      <c r="E17" s="111"/>
      <c r="F17" s="111"/>
      <c r="G17" s="111">
        <v>10</v>
      </c>
      <c r="H17" s="111"/>
      <c r="I17" s="111">
        <v>10</v>
      </c>
      <c r="J17" s="111"/>
      <c r="K17" s="111"/>
      <c r="L17" s="111"/>
    </row>
    <row r="18" spans="1:12" s="96" customFormat="1" ht="55.5" customHeight="1">
      <c r="A18" s="166">
        <v>9</v>
      </c>
      <c r="B18" s="99" t="s">
        <v>81</v>
      </c>
      <c r="C18" s="100" t="s">
        <v>295</v>
      </c>
      <c r="D18" s="101">
        <v>84408</v>
      </c>
      <c r="E18" s="101"/>
      <c r="F18" s="101">
        <v>84408</v>
      </c>
      <c r="G18" s="101">
        <f>SUM(G19:G24)</f>
        <v>78022</v>
      </c>
      <c r="H18" s="101"/>
      <c r="I18" s="101">
        <f>SUM(I19:I24)</f>
        <v>78022</v>
      </c>
      <c r="J18" s="101"/>
      <c r="K18" s="101"/>
      <c r="L18" s="101"/>
    </row>
    <row r="19" spans="1:12" s="176" customFormat="1" ht="55.5" customHeight="1">
      <c r="A19" s="102">
        <v>10</v>
      </c>
      <c r="B19" s="103" t="s">
        <v>346</v>
      </c>
      <c r="C19" s="174" t="s">
        <v>475</v>
      </c>
      <c r="D19" s="111">
        <v>1500</v>
      </c>
      <c r="E19" s="111"/>
      <c r="F19" s="111">
        <v>1500</v>
      </c>
      <c r="G19" s="111">
        <v>3038</v>
      </c>
      <c r="H19" s="111"/>
      <c r="I19" s="111">
        <v>1981</v>
      </c>
      <c r="J19" s="111"/>
      <c r="K19" s="111"/>
      <c r="L19" s="111"/>
    </row>
    <row r="20" spans="1:12" s="96" customFormat="1" ht="55.5" customHeight="1">
      <c r="A20" s="102">
        <v>11</v>
      </c>
      <c r="B20" s="103" t="s">
        <v>347</v>
      </c>
      <c r="C20" s="106" t="s">
        <v>476</v>
      </c>
      <c r="D20" s="111">
        <v>35880</v>
      </c>
      <c r="E20" s="111"/>
      <c r="F20" s="111">
        <v>35880</v>
      </c>
      <c r="G20" s="111">
        <v>19443</v>
      </c>
      <c r="H20" s="111"/>
      <c r="I20" s="111">
        <v>19443</v>
      </c>
      <c r="J20" s="111"/>
      <c r="K20" s="111"/>
      <c r="L20" s="111"/>
    </row>
    <row r="21" spans="1:12" s="96" customFormat="1" ht="55.5" customHeight="1">
      <c r="A21" s="102">
        <v>12</v>
      </c>
      <c r="B21" s="103" t="s">
        <v>348</v>
      </c>
      <c r="C21" s="106" t="s">
        <v>477</v>
      </c>
      <c r="D21" s="111">
        <v>35242</v>
      </c>
      <c r="E21" s="111"/>
      <c r="F21" s="111">
        <v>35242</v>
      </c>
      <c r="G21" s="111">
        <v>36863</v>
      </c>
      <c r="H21" s="111"/>
      <c r="I21" s="111">
        <v>36863</v>
      </c>
      <c r="J21" s="111"/>
      <c r="K21" s="111"/>
      <c r="L21" s="111"/>
    </row>
    <row r="22" spans="1:12" s="96" customFormat="1" ht="55.5" customHeight="1">
      <c r="A22" s="102">
        <v>13</v>
      </c>
      <c r="B22" s="103" t="s">
        <v>349</v>
      </c>
      <c r="C22" s="106" t="s">
        <v>317</v>
      </c>
      <c r="D22" s="111">
        <v>26</v>
      </c>
      <c r="E22" s="111"/>
      <c r="F22" s="111">
        <v>26</v>
      </c>
      <c r="G22" s="111">
        <v>32</v>
      </c>
      <c r="H22" s="111"/>
      <c r="I22" s="111">
        <v>32</v>
      </c>
      <c r="J22" s="111"/>
      <c r="K22" s="111"/>
      <c r="L22" s="111"/>
    </row>
    <row r="23" spans="1:12" s="176" customFormat="1" ht="55.5" customHeight="1">
      <c r="A23" s="102">
        <v>14</v>
      </c>
      <c r="B23" s="103" t="s">
        <v>350</v>
      </c>
      <c r="C23" s="106" t="s">
        <v>318</v>
      </c>
      <c r="D23" s="111">
        <v>11760</v>
      </c>
      <c r="E23" s="111"/>
      <c r="F23" s="111">
        <v>11760</v>
      </c>
      <c r="G23" s="111">
        <v>10243</v>
      </c>
      <c r="H23" s="111"/>
      <c r="I23" s="111">
        <v>10243</v>
      </c>
      <c r="J23" s="111"/>
      <c r="K23" s="111"/>
      <c r="L23" s="111"/>
    </row>
    <row r="24" spans="1:12" s="175" customFormat="1" ht="55.5" customHeight="1">
      <c r="A24" s="102">
        <v>15</v>
      </c>
      <c r="B24" s="103" t="s">
        <v>351</v>
      </c>
      <c r="C24" s="106" t="s">
        <v>319</v>
      </c>
      <c r="D24" s="111"/>
      <c r="E24" s="111"/>
      <c r="F24" s="111"/>
      <c r="G24" s="111">
        <v>8403</v>
      </c>
      <c r="H24" s="111"/>
      <c r="I24" s="111">
        <v>9460</v>
      </c>
      <c r="J24" s="111"/>
      <c r="K24" s="111"/>
      <c r="L24" s="111"/>
    </row>
    <row r="25" spans="1:12" s="96" customFormat="1" ht="55.5" customHeight="1">
      <c r="A25" s="166">
        <v>16</v>
      </c>
      <c r="B25" s="182" t="s">
        <v>79</v>
      </c>
      <c r="C25" s="100" t="s">
        <v>127</v>
      </c>
      <c r="D25" s="101">
        <v>175512</v>
      </c>
      <c r="E25" s="101"/>
      <c r="F25" s="101">
        <v>175512</v>
      </c>
      <c r="G25" s="101">
        <f>SUM(G26:G40)</f>
        <v>185210</v>
      </c>
      <c r="H25" s="101">
        <v>14334</v>
      </c>
      <c r="I25" s="101">
        <f>SUM(I26:I40)</f>
        <v>199544</v>
      </c>
      <c r="J25" s="101"/>
      <c r="K25" s="101"/>
      <c r="L25" s="101"/>
    </row>
    <row r="26" spans="1:12" s="96" customFormat="1" ht="55.5" customHeight="1">
      <c r="A26" s="102">
        <v>17</v>
      </c>
      <c r="B26" s="103" t="s">
        <v>352</v>
      </c>
      <c r="C26" s="106" t="s">
        <v>417</v>
      </c>
      <c r="D26" s="111">
        <v>54281</v>
      </c>
      <c r="E26" s="111"/>
      <c r="F26" s="111">
        <v>54281</v>
      </c>
      <c r="G26" s="111">
        <v>63297</v>
      </c>
      <c r="H26" s="111"/>
      <c r="I26" s="111">
        <v>63297</v>
      </c>
      <c r="J26" s="111"/>
      <c r="K26" s="111"/>
      <c r="L26" s="111"/>
    </row>
    <row r="27" spans="1:12" s="175" customFormat="1" ht="55.5" customHeight="1">
      <c r="A27" s="102">
        <v>18</v>
      </c>
      <c r="B27" s="103" t="s">
        <v>353</v>
      </c>
      <c r="C27" s="106" t="s">
        <v>418</v>
      </c>
      <c r="D27" s="111"/>
      <c r="E27" s="111"/>
      <c r="F27" s="111"/>
      <c r="G27" s="111">
        <v>0</v>
      </c>
      <c r="H27" s="111"/>
      <c r="I27" s="111"/>
      <c r="J27" s="111"/>
      <c r="K27" s="111"/>
      <c r="L27" s="111"/>
    </row>
    <row r="28" spans="1:12" s="168" customFormat="1" ht="55.5" customHeight="1">
      <c r="A28" s="102">
        <v>19</v>
      </c>
      <c r="B28" s="103" t="s">
        <v>354</v>
      </c>
      <c r="C28" s="106" t="s">
        <v>419</v>
      </c>
      <c r="D28" s="111">
        <v>41275</v>
      </c>
      <c r="E28" s="111"/>
      <c r="F28" s="111">
        <v>41275</v>
      </c>
      <c r="G28" s="111">
        <v>39538</v>
      </c>
      <c r="H28" s="111"/>
      <c r="I28" s="111">
        <v>39538</v>
      </c>
      <c r="J28" s="111"/>
      <c r="K28" s="111"/>
      <c r="L28" s="111"/>
    </row>
    <row r="29" spans="1:12" s="169" customFormat="1" ht="55.5" customHeight="1" thickBot="1">
      <c r="A29" s="102">
        <v>20</v>
      </c>
      <c r="B29" s="103" t="s">
        <v>355</v>
      </c>
      <c r="C29" s="106" t="s">
        <v>420</v>
      </c>
      <c r="D29" s="111">
        <v>4800</v>
      </c>
      <c r="E29" s="111"/>
      <c r="F29" s="111">
        <v>4800</v>
      </c>
      <c r="G29" s="111">
        <v>4480</v>
      </c>
      <c r="H29" s="111"/>
      <c r="I29" s="111">
        <v>4480</v>
      </c>
      <c r="J29" s="111"/>
      <c r="K29" s="111"/>
      <c r="L29" s="111"/>
    </row>
    <row r="30" spans="1:12" s="173" customFormat="1" ht="55.5" customHeight="1" thickBot="1">
      <c r="A30" s="102">
        <v>21</v>
      </c>
      <c r="B30" s="103" t="s">
        <v>356</v>
      </c>
      <c r="C30" s="184" t="s">
        <v>421</v>
      </c>
      <c r="D30" s="111">
        <v>20129</v>
      </c>
      <c r="E30" s="111"/>
      <c r="F30" s="111">
        <v>20129</v>
      </c>
      <c r="G30" s="111">
        <v>20009</v>
      </c>
      <c r="H30" s="111"/>
      <c r="I30" s="111">
        <v>20009</v>
      </c>
      <c r="J30" s="111"/>
      <c r="K30" s="111"/>
      <c r="L30" s="111"/>
    </row>
    <row r="31" spans="1:12" s="177" customFormat="1" ht="55.5" customHeight="1">
      <c r="A31" s="102">
        <v>22</v>
      </c>
      <c r="B31" s="103" t="s">
        <v>357</v>
      </c>
      <c r="C31" s="215" t="s">
        <v>422</v>
      </c>
      <c r="D31" s="111">
        <v>19708</v>
      </c>
      <c r="E31" s="111"/>
      <c r="F31" s="111">
        <v>19708</v>
      </c>
      <c r="G31" s="111"/>
      <c r="H31" s="111"/>
      <c r="I31" s="111"/>
      <c r="J31" s="111"/>
      <c r="K31" s="111"/>
      <c r="L31" s="111"/>
    </row>
    <row r="32" spans="1:12" s="176" customFormat="1" ht="55.5" customHeight="1">
      <c r="A32" s="102">
        <v>23</v>
      </c>
      <c r="B32" s="103" t="s">
        <v>358</v>
      </c>
      <c r="C32" s="215" t="s">
        <v>233</v>
      </c>
      <c r="D32" s="111">
        <v>4429</v>
      </c>
      <c r="E32" s="111"/>
      <c r="F32" s="111">
        <v>4429</v>
      </c>
      <c r="G32" s="111">
        <v>4152</v>
      </c>
      <c r="H32" s="111"/>
      <c r="I32" s="111">
        <v>4152</v>
      </c>
      <c r="J32" s="111"/>
      <c r="K32" s="111"/>
      <c r="L32" s="111"/>
    </row>
    <row r="33" spans="1:12" s="176" customFormat="1" ht="55.5" customHeight="1">
      <c r="A33" s="102">
        <v>24</v>
      </c>
      <c r="B33" s="103" t="s">
        <v>359</v>
      </c>
      <c r="C33" s="215" t="s">
        <v>423</v>
      </c>
      <c r="D33" s="111"/>
      <c r="E33" s="111"/>
      <c r="F33" s="111"/>
      <c r="G33" s="111">
        <v>0</v>
      </c>
      <c r="H33" s="111"/>
      <c r="I33" s="111"/>
      <c r="J33" s="111"/>
      <c r="K33" s="111"/>
      <c r="L33" s="111"/>
    </row>
    <row r="34" spans="1:12" s="176" customFormat="1" ht="76.5">
      <c r="A34" s="102">
        <v>25</v>
      </c>
      <c r="B34" s="103" t="s">
        <v>360</v>
      </c>
      <c r="C34" s="216" t="s">
        <v>424</v>
      </c>
      <c r="D34" s="111">
        <v>28391</v>
      </c>
      <c r="E34" s="111"/>
      <c r="F34" s="111">
        <v>28391</v>
      </c>
      <c r="G34" s="111">
        <v>28555</v>
      </c>
      <c r="H34" s="111"/>
      <c r="I34" s="111">
        <v>28555</v>
      </c>
      <c r="J34" s="111"/>
      <c r="K34" s="111"/>
      <c r="L34" s="111"/>
    </row>
    <row r="35" spans="1:12" s="175" customFormat="1" ht="55.5" customHeight="1">
      <c r="A35" s="102">
        <v>26</v>
      </c>
      <c r="B35" s="103" t="s">
        <v>361</v>
      </c>
      <c r="C35" s="215" t="s">
        <v>425</v>
      </c>
      <c r="D35" s="111"/>
      <c r="E35" s="111"/>
      <c r="F35" s="111"/>
      <c r="G35" s="111">
        <v>0</v>
      </c>
      <c r="H35" s="111"/>
      <c r="I35" s="111"/>
      <c r="J35" s="111"/>
      <c r="K35" s="111"/>
      <c r="L35" s="111"/>
    </row>
    <row r="36" spans="1:12" s="175" customFormat="1" ht="55.5" customHeight="1">
      <c r="A36" s="102">
        <v>27</v>
      </c>
      <c r="B36" s="103" t="s">
        <v>362</v>
      </c>
      <c r="C36" s="215" t="s">
        <v>426</v>
      </c>
      <c r="D36" s="111">
        <v>2499</v>
      </c>
      <c r="E36" s="111"/>
      <c r="F36" s="111">
        <v>2499</v>
      </c>
      <c r="G36" s="111">
        <v>2539</v>
      </c>
      <c r="H36" s="111"/>
      <c r="I36" s="111">
        <v>2539</v>
      </c>
      <c r="J36" s="111"/>
      <c r="K36" s="111"/>
      <c r="L36" s="111"/>
    </row>
    <row r="37" spans="1:12" s="175" customFormat="1" ht="55.5" customHeight="1">
      <c r="A37" s="102">
        <v>28</v>
      </c>
      <c r="B37" s="103" t="s">
        <v>363</v>
      </c>
      <c r="C37" s="215" t="s">
        <v>427</v>
      </c>
      <c r="D37" s="111"/>
      <c r="E37" s="111"/>
      <c r="F37" s="111"/>
      <c r="G37" s="111">
        <v>0</v>
      </c>
      <c r="H37" s="111"/>
      <c r="I37" s="111">
        <v>0</v>
      </c>
      <c r="J37" s="111"/>
      <c r="K37" s="111"/>
      <c r="L37" s="111"/>
    </row>
    <row r="38" spans="1:12" s="175" customFormat="1" ht="55.5" customHeight="1">
      <c r="A38" s="102">
        <v>29</v>
      </c>
      <c r="B38" s="103" t="s">
        <v>364</v>
      </c>
      <c r="C38" s="106" t="s">
        <v>428</v>
      </c>
      <c r="D38" s="111"/>
      <c r="E38" s="111"/>
      <c r="F38" s="111"/>
      <c r="G38" s="111">
        <v>22640</v>
      </c>
      <c r="H38" s="111"/>
      <c r="I38" s="111">
        <v>22640</v>
      </c>
      <c r="J38" s="111"/>
      <c r="K38" s="111"/>
      <c r="L38" s="111"/>
    </row>
    <row r="39" spans="1:12" s="175" customFormat="1" ht="55.5" customHeight="1">
      <c r="A39" s="102">
        <v>30</v>
      </c>
      <c r="B39" s="103" t="s">
        <v>365</v>
      </c>
      <c r="C39" s="106" t="s">
        <v>429</v>
      </c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2" s="175" customFormat="1" ht="55.5" customHeight="1">
      <c r="A40" s="102">
        <v>31</v>
      </c>
      <c r="B40" s="103" t="s">
        <v>366</v>
      </c>
      <c r="C40" s="106" t="s">
        <v>430</v>
      </c>
      <c r="D40" s="111"/>
      <c r="E40" s="111"/>
      <c r="F40" s="111"/>
      <c r="G40" s="111">
        <v>0</v>
      </c>
      <c r="H40" s="111">
        <v>14334</v>
      </c>
      <c r="I40" s="111">
        <v>14334</v>
      </c>
      <c r="J40" s="111"/>
      <c r="K40" s="111"/>
      <c r="L40" s="111"/>
    </row>
    <row r="41" spans="1:12" s="96" customFormat="1" ht="55.5" customHeight="1">
      <c r="A41" s="166">
        <v>32</v>
      </c>
      <c r="B41" s="182" t="s">
        <v>296</v>
      </c>
      <c r="C41" s="185" t="s">
        <v>297</v>
      </c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s="175" customFormat="1" ht="55.5" customHeight="1">
      <c r="A42" s="102">
        <v>33</v>
      </c>
      <c r="B42" s="103" t="s">
        <v>367</v>
      </c>
      <c r="C42" s="104" t="s">
        <v>329</v>
      </c>
      <c r="D42" s="111"/>
      <c r="E42" s="111"/>
      <c r="F42" s="111"/>
      <c r="G42" s="111"/>
      <c r="H42" s="111"/>
      <c r="I42" s="111"/>
      <c r="J42" s="111"/>
      <c r="K42" s="111"/>
      <c r="L42" s="111"/>
    </row>
    <row r="43" spans="1:12" s="175" customFormat="1" ht="55.5" customHeight="1">
      <c r="A43" s="102">
        <v>34</v>
      </c>
      <c r="B43" s="103" t="s">
        <v>368</v>
      </c>
      <c r="C43" s="104" t="s">
        <v>330</v>
      </c>
      <c r="D43" s="111"/>
      <c r="E43" s="111"/>
      <c r="F43" s="111"/>
      <c r="G43" s="111"/>
      <c r="H43" s="111"/>
      <c r="I43" s="111"/>
      <c r="J43" s="111"/>
      <c r="K43" s="111"/>
      <c r="L43" s="111"/>
    </row>
    <row r="44" spans="1:12" s="178" customFormat="1" ht="55.5" customHeight="1" thickBot="1">
      <c r="A44" s="102">
        <v>35</v>
      </c>
      <c r="B44" s="103" t="s">
        <v>369</v>
      </c>
      <c r="C44" s="104" t="s">
        <v>331</v>
      </c>
      <c r="D44" s="111"/>
      <c r="E44" s="111"/>
      <c r="F44" s="111"/>
      <c r="G44" s="111"/>
      <c r="H44" s="111"/>
      <c r="I44" s="111"/>
      <c r="J44" s="111"/>
      <c r="K44" s="111"/>
      <c r="L44" s="111"/>
    </row>
    <row r="45" spans="1:12" s="95" customFormat="1" ht="55.5" customHeight="1" thickBot="1">
      <c r="A45" s="166">
        <v>36</v>
      </c>
      <c r="B45" s="99" t="s">
        <v>298</v>
      </c>
      <c r="C45" s="100" t="s">
        <v>299</v>
      </c>
      <c r="D45" s="101">
        <v>122131</v>
      </c>
      <c r="E45" s="101"/>
      <c r="F45" s="101">
        <v>122131</v>
      </c>
      <c r="G45" s="101">
        <v>131050</v>
      </c>
      <c r="H45" s="101">
        <v>88004</v>
      </c>
      <c r="I45" s="101">
        <v>219054</v>
      </c>
      <c r="J45" s="101"/>
      <c r="K45" s="101"/>
      <c r="L45" s="101"/>
    </row>
    <row r="46" spans="1:12" s="170" customFormat="1" ht="75">
      <c r="A46" s="166">
        <v>37</v>
      </c>
      <c r="B46" s="182" t="s">
        <v>85</v>
      </c>
      <c r="C46" s="186" t="s">
        <v>301</v>
      </c>
      <c r="D46" s="101">
        <v>116753</v>
      </c>
      <c r="E46" s="101"/>
      <c r="F46" s="101">
        <v>116753</v>
      </c>
      <c r="G46" s="101">
        <v>129462</v>
      </c>
      <c r="H46" s="101"/>
      <c r="I46" s="101">
        <v>129462</v>
      </c>
      <c r="J46" s="101"/>
      <c r="K46" s="101"/>
      <c r="L46" s="101"/>
    </row>
    <row r="47" spans="1:12" s="175" customFormat="1" ht="55.5" customHeight="1">
      <c r="A47" s="102">
        <v>38</v>
      </c>
      <c r="B47" s="103" t="s">
        <v>370</v>
      </c>
      <c r="C47" s="179" t="s">
        <v>332</v>
      </c>
      <c r="D47" s="111">
        <v>116753</v>
      </c>
      <c r="E47" s="111"/>
      <c r="F47" s="111">
        <v>116753</v>
      </c>
      <c r="G47" s="111">
        <v>129462</v>
      </c>
      <c r="H47" s="111"/>
      <c r="I47" s="101">
        <v>129462</v>
      </c>
      <c r="J47" s="111"/>
      <c r="K47" s="111"/>
      <c r="L47" s="111"/>
    </row>
    <row r="48" spans="1:12" s="178" customFormat="1" ht="55.5" customHeight="1" thickBot="1">
      <c r="A48" s="102">
        <v>39</v>
      </c>
      <c r="B48" s="103" t="s">
        <v>371</v>
      </c>
      <c r="C48" s="179" t="s">
        <v>333</v>
      </c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 s="173" customFormat="1" ht="55.5" customHeight="1" thickBot="1">
      <c r="A49" s="102">
        <v>40</v>
      </c>
      <c r="B49" s="103" t="s">
        <v>372</v>
      </c>
      <c r="C49" s="179" t="s">
        <v>334</v>
      </c>
      <c r="D49" s="111"/>
      <c r="E49" s="111"/>
      <c r="F49" s="111"/>
      <c r="G49" s="111"/>
      <c r="H49" s="111"/>
      <c r="I49" s="111"/>
      <c r="J49" s="111"/>
      <c r="K49" s="111"/>
      <c r="L49" s="111"/>
    </row>
    <row r="50" spans="1:12" s="187" customFormat="1" ht="75">
      <c r="A50" s="166">
        <v>41</v>
      </c>
      <c r="B50" s="182" t="s">
        <v>84</v>
      </c>
      <c r="C50" s="186" t="s">
        <v>300</v>
      </c>
      <c r="D50" s="101"/>
      <c r="E50" s="101"/>
      <c r="F50" s="101"/>
      <c r="G50" s="101"/>
      <c r="H50" s="101"/>
      <c r="I50" s="101"/>
      <c r="J50" s="101"/>
      <c r="K50" s="101"/>
      <c r="L50" s="101"/>
    </row>
    <row r="51" spans="1:12" s="175" customFormat="1" ht="55.5" customHeight="1">
      <c r="A51" s="102">
        <v>42</v>
      </c>
      <c r="B51" s="103" t="s">
        <v>373</v>
      </c>
      <c r="C51" s="174" t="s">
        <v>97</v>
      </c>
      <c r="D51" s="111"/>
      <c r="E51" s="111"/>
      <c r="F51" s="111"/>
      <c r="G51" s="111"/>
      <c r="H51" s="111"/>
      <c r="I51" s="111"/>
      <c r="J51" s="111"/>
      <c r="K51" s="111"/>
      <c r="L51" s="111"/>
    </row>
    <row r="52" spans="1:12" s="175" customFormat="1" ht="55.5" customHeight="1">
      <c r="A52" s="102">
        <v>43</v>
      </c>
      <c r="B52" s="103" t="s">
        <v>374</v>
      </c>
      <c r="C52" s="174" t="s">
        <v>98</v>
      </c>
      <c r="D52" s="111"/>
      <c r="E52" s="111"/>
      <c r="F52" s="111"/>
      <c r="G52" s="111"/>
      <c r="H52" s="111"/>
      <c r="I52" s="111"/>
      <c r="J52" s="111"/>
      <c r="K52" s="111"/>
      <c r="L52" s="111"/>
    </row>
    <row r="53" spans="1:12" s="187" customFormat="1" ht="55.5" customHeight="1">
      <c r="A53" s="166">
        <v>44</v>
      </c>
      <c r="B53" s="182" t="s">
        <v>86</v>
      </c>
      <c r="C53" s="188" t="s">
        <v>335</v>
      </c>
      <c r="D53" s="101">
        <v>1278</v>
      </c>
      <c r="E53" s="101"/>
      <c r="F53" s="101">
        <v>1278</v>
      </c>
      <c r="G53" s="101">
        <v>12572</v>
      </c>
      <c r="H53" s="101"/>
      <c r="I53" s="101">
        <v>12572</v>
      </c>
      <c r="J53" s="101"/>
      <c r="K53" s="101"/>
      <c r="L53" s="101"/>
    </row>
    <row r="54" spans="1:12" s="175" customFormat="1" ht="55.5" customHeight="1">
      <c r="A54" s="102">
        <v>45</v>
      </c>
      <c r="B54" s="103" t="s">
        <v>375</v>
      </c>
      <c r="C54" s="106" t="s">
        <v>336</v>
      </c>
      <c r="D54" s="111"/>
      <c r="E54" s="111"/>
      <c r="F54" s="111"/>
      <c r="G54" s="111"/>
      <c r="H54" s="111"/>
      <c r="I54" s="101"/>
      <c r="J54" s="111"/>
      <c r="K54" s="111"/>
      <c r="L54" s="111"/>
    </row>
    <row r="55" spans="1:12" s="175" customFormat="1" ht="55.5" customHeight="1" thickBot="1">
      <c r="A55" s="102">
        <v>46</v>
      </c>
      <c r="B55" s="103" t="s">
        <v>376</v>
      </c>
      <c r="C55" s="106" t="s">
        <v>337</v>
      </c>
      <c r="D55" s="111"/>
      <c r="E55" s="111"/>
      <c r="F55" s="111"/>
      <c r="G55" s="111"/>
      <c r="H55" s="111"/>
      <c r="I55" s="101"/>
      <c r="J55" s="111"/>
      <c r="K55" s="111"/>
      <c r="L55" s="111"/>
    </row>
    <row r="56" spans="1:12" s="180" customFormat="1" ht="55.5" customHeight="1" thickBot="1">
      <c r="A56" s="102">
        <v>47</v>
      </c>
      <c r="B56" s="103" t="s">
        <v>377</v>
      </c>
      <c r="C56" s="106" t="s">
        <v>338</v>
      </c>
      <c r="D56" s="111"/>
      <c r="E56" s="111"/>
      <c r="F56" s="111"/>
      <c r="G56" s="111"/>
      <c r="H56" s="111"/>
      <c r="I56" s="101"/>
      <c r="J56" s="111"/>
      <c r="K56" s="111"/>
      <c r="L56" s="111"/>
    </row>
    <row r="57" spans="1:12" s="170" customFormat="1" ht="55.5" customHeight="1">
      <c r="A57" s="166">
        <v>48</v>
      </c>
      <c r="B57" s="182" t="s">
        <v>302</v>
      </c>
      <c r="C57" s="185" t="s">
        <v>303</v>
      </c>
      <c r="D57" s="101">
        <v>42815</v>
      </c>
      <c r="E57" s="101">
        <v>36859</v>
      </c>
      <c r="F57" s="101">
        <v>79673</v>
      </c>
      <c r="G57" s="101">
        <v>79674</v>
      </c>
      <c r="H57" s="101"/>
      <c r="I57" s="101">
        <v>79674</v>
      </c>
      <c r="J57" s="101"/>
      <c r="K57" s="101"/>
      <c r="L57" s="101"/>
    </row>
    <row r="58" spans="1:12" s="178" customFormat="1" ht="55.5" customHeight="1" thickBot="1">
      <c r="A58" s="102">
        <v>49</v>
      </c>
      <c r="B58" s="103" t="s">
        <v>378</v>
      </c>
      <c r="C58" s="174" t="s">
        <v>99</v>
      </c>
      <c r="D58" s="111">
        <v>42815</v>
      </c>
      <c r="E58" s="111">
        <v>36859</v>
      </c>
      <c r="F58" s="111">
        <v>79673</v>
      </c>
      <c r="G58" s="111"/>
      <c r="H58" s="111"/>
      <c r="I58" s="101"/>
      <c r="J58" s="111"/>
      <c r="K58" s="111"/>
      <c r="L58" s="111"/>
    </row>
    <row r="59" spans="1:12" s="180" customFormat="1" ht="55.5" customHeight="1" thickBot="1">
      <c r="A59" s="102">
        <v>50</v>
      </c>
      <c r="B59" s="103" t="s">
        <v>379</v>
      </c>
      <c r="C59" s="174" t="s">
        <v>100</v>
      </c>
      <c r="D59" s="111"/>
      <c r="E59" s="111"/>
      <c r="F59" s="111"/>
      <c r="G59" s="111"/>
      <c r="H59" s="111"/>
      <c r="I59" s="101"/>
      <c r="J59" s="111"/>
      <c r="K59" s="111"/>
      <c r="L59" s="111"/>
    </row>
    <row r="60" spans="1:12" s="187" customFormat="1" ht="55.5" customHeight="1">
      <c r="A60" s="166">
        <v>51</v>
      </c>
      <c r="B60" s="182" t="s">
        <v>458</v>
      </c>
      <c r="C60" s="100" t="s">
        <v>307</v>
      </c>
      <c r="D60" s="101">
        <v>593907</v>
      </c>
      <c r="E60" s="101">
        <v>36859</v>
      </c>
      <c r="F60" s="101">
        <v>630766</v>
      </c>
      <c r="G60" s="101">
        <f>G57+G53+G46+G45+G41+G25+G18+G10</f>
        <v>678077</v>
      </c>
      <c r="H60" s="101">
        <f>H57+H46+H45+H41+H25+H18+H10</f>
        <v>102338</v>
      </c>
      <c r="I60" s="101">
        <f>I57+I53+I46+I50+I45+I41+I25+I18+I10</f>
        <v>780415</v>
      </c>
      <c r="J60" s="101"/>
      <c r="K60" s="101"/>
      <c r="L60" s="101"/>
    </row>
    <row r="61" spans="1:6" s="178" customFormat="1" ht="42" customHeight="1" thickBot="1">
      <c r="A61" s="102"/>
      <c r="B61" s="103"/>
      <c r="C61" s="181"/>
      <c r="D61" s="111"/>
      <c r="E61" s="111"/>
      <c r="F61" s="111"/>
    </row>
    <row r="62" spans="1:6" s="173" customFormat="1" ht="42" customHeight="1" thickBot="1">
      <c r="A62" s="102"/>
      <c r="B62" s="105"/>
      <c r="C62" s="172"/>
      <c r="D62" s="111"/>
      <c r="E62" s="111"/>
      <c r="F62" s="111"/>
    </row>
    <row r="63" spans="1:6" s="98" customFormat="1" ht="42" customHeight="1" thickBot="1">
      <c r="A63" s="102"/>
      <c r="B63" s="105"/>
      <c r="C63" s="106"/>
      <c r="D63" s="111"/>
      <c r="E63" s="111"/>
      <c r="F63" s="111"/>
    </row>
    <row r="64" spans="1:6" s="180" customFormat="1" ht="42" customHeight="1" thickBot="1">
      <c r="A64" s="102"/>
      <c r="B64" s="171"/>
      <c r="C64" s="172"/>
      <c r="D64" s="111"/>
      <c r="E64" s="111"/>
      <c r="F64" s="111"/>
    </row>
    <row r="65" spans="1:6" s="97" customFormat="1" ht="42" customHeight="1">
      <c r="A65" s="102"/>
      <c r="B65" s="103"/>
      <c r="C65" s="104"/>
      <c r="D65" s="111"/>
      <c r="E65" s="111"/>
      <c r="F65" s="111"/>
    </row>
    <row r="66" spans="1:6" s="178" customFormat="1" ht="42" customHeight="1" thickBot="1">
      <c r="A66" s="102"/>
      <c r="B66" s="103"/>
      <c r="C66" s="104"/>
      <c r="D66" s="111"/>
      <c r="E66" s="111"/>
      <c r="F66" s="111"/>
    </row>
    <row r="67" spans="1:6" s="180" customFormat="1" ht="42" customHeight="1" thickBot="1">
      <c r="A67" s="102"/>
      <c r="B67" s="171"/>
      <c r="C67" s="172"/>
      <c r="D67" s="111"/>
      <c r="E67" s="111"/>
      <c r="F67" s="111"/>
    </row>
    <row r="68" spans="1:6" s="97" customFormat="1" ht="42" customHeight="1">
      <c r="A68" s="102"/>
      <c r="B68" s="103"/>
      <c r="C68" s="104"/>
      <c r="D68" s="111"/>
      <c r="E68" s="111"/>
      <c r="F68" s="111"/>
    </row>
    <row r="69" spans="1:6" s="178" customFormat="1" ht="42" customHeight="1" thickBot="1">
      <c r="A69" s="102"/>
      <c r="B69" s="103"/>
      <c r="C69" s="104"/>
      <c r="D69" s="111"/>
      <c r="E69" s="111"/>
      <c r="F69" s="111"/>
    </row>
    <row r="70" spans="1:6" s="180" customFormat="1" ht="42" customHeight="1" thickBot="1">
      <c r="A70" s="102"/>
      <c r="B70" s="171"/>
      <c r="C70" s="172"/>
      <c r="D70" s="111"/>
      <c r="E70" s="111"/>
      <c r="F70" s="111"/>
    </row>
    <row r="71" spans="1:6" s="98" customFormat="1" ht="42" customHeight="1" thickBot="1">
      <c r="A71" s="102"/>
      <c r="B71" s="105"/>
      <c r="C71" s="172"/>
      <c r="D71" s="111"/>
      <c r="E71" s="111"/>
      <c r="F71" s="111"/>
    </row>
    <row r="72" spans="1:6" s="173" customFormat="1" ht="42" customHeight="1" thickBot="1">
      <c r="A72" s="102"/>
      <c r="B72" s="171"/>
      <c r="C72" s="172"/>
      <c r="D72" s="111"/>
      <c r="E72" s="111"/>
      <c r="F72" s="111"/>
    </row>
    <row r="73" spans="1:6" ht="38.25">
      <c r="A73" s="107"/>
      <c r="B73" s="108"/>
      <c r="C73" s="109"/>
      <c r="D73" s="109"/>
      <c r="E73" s="109"/>
      <c r="F73" s="110"/>
    </row>
    <row r="74" ht="20.25">
      <c r="D74" s="20"/>
    </row>
    <row r="75" ht="20.25">
      <c r="D75" s="19"/>
    </row>
    <row r="77" ht="20.25">
      <c r="B77" s="8"/>
    </row>
  </sheetData>
  <sheetProtection/>
  <mergeCells count="12">
    <mergeCell ref="B5:C5"/>
    <mergeCell ref="B6:C9"/>
    <mergeCell ref="D7:F9"/>
    <mergeCell ref="G1:I4"/>
    <mergeCell ref="J1:L4"/>
    <mergeCell ref="J7:L9"/>
    <mergeCell ref="G7:I9"/>
    <mergeCell ref="A1:F1"/>
    <mergeCell ref="A2:F2"/>
    <mergeCell ref="A3:F3"/>
    <mergeCell ref="A4:F4"/>
    <mergeCell ref="A5:A9"/>
  </mergeCells>
  <printOptions horizontalCentered="1" verticalCentered="1"/>
  <pageMargins left="1.4173228346456694" right="0.7874015748031497" top="0.984251968503937" bottom="0.984251968503937" header="0.5118110236220472" footer="0.5118110236220472"/>
  <pageSetup fitToHeight="1" fitToWidth="1" horizontalDpi="300" verticalDpi="300" orientation="portrait" paperSize="8" scale="2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28"/>
  <sheetViews>
    <sheetView view="pageBreakPreview" zoomScale="55" zoomScaleSheetLayoutView="55" zoomScalePageLayoutView="0" workbookViewId="0" topLeftCell="A1">
      <selection activeCell="A23" sqref="A23:M23"/>
    </sheetView>
  </sheetViews>
  <sheetFormatPr defaultColWidth="9.00390625" defaultRowHeight="12.75"/>
  <cols>
    <col min="1" max="2" width="36.875" style="21" customWidth="1"/>
    <col min="3" max="3" width="71.125" style="21" bestFit="1" customWidth="1"/>
    <col min="4" max="4" width="12.25390625" style="21" customWidth="1"/>
    <col min="5" max="5" width="10.625" style="21" customWidth="1"/>
    <col min="6" max="6" width="13.875" style="21" customWidth="1"/>
    <col min="7" max="11" width="13.00390625" style="21" bestFit="1" customWidth="1"/>
    <col min="12" max="12" width="9.25390625" style="21" bestFit="1" customWidth="1"/>
    <col min="13" max="13" width="15.00390625" style="21" customWidth="1"/>
    <col min="14" max="16384" width="9.125" style="21" customWidth="1"/>
  </cols>
  <sheetData>
    <row r="1" spans="1:13" s="22" customFormat="1" ht="72" customHeight="1">
      <c r="A1" s="502" t="s">
        <v>542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4"/>
    </row>
    <row r="2" spans="1:13" ht="20.25">
      <c r="A2" s="505" t="s">
        <v>593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7"/>
    </row>
    <row r="3" spans="1:13" ht="20.25">
      <c r="A3" s="508" t="s">
        <v>160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</row>
    <row r="4" spans="1:13" ht="25.5">
      <c r="A4" s="511" t="s">
        <v>478</v>
      </c>
      <c r="B4" s="221" t="s">
        <v>207</v>
      </c>
      <c r="C4" s="222" t="s">
        <v>238</v>
      </c>
      <c r="D4" s="222" t="s">
        <v>208</v>
      </c>
      <c r="E4" s="222" t="s">
        <v>210</v>
      </c>
      <c r="F4" s="222" t="s">
        <v>269</v>
      </c>
      <c r="G4" s="222" t="s">
        <v>212</v>
      </c>
      <c r="H4" s="222" t="s">
        <v>213</v>
      </c>
      <c r="I4" s="222" t="s">
        <v>214</v>
      </c>
      <c r="J4" s="222" t="s">
        <v>215</v>
      </c>
      <c r="K4" s="222" t="s">
        <v>216</v>
      </c>
      <c r="L4" s="222" t="s">
        <v>217</v>
      </c>
      <c r="M4" s="222" t="s">
        <v>242</v>
      </c>
    </row>
    <row r="5" spans="1:13" s="24" customFormat="1" ht="218.25" customHeight="1">
      <c r="A5" s="511"/>
      <c r="B5" s="221" t="s">
        <v>268</v>
      </c>
      <c r="C5" s="221" t="s">
        <v>165</v>
      </c>
      <c r="D5" s="90" t="s">
        <v>78</v>
      </c>
      <c r="E5" s="90" t="s">
        <v>161</v>
      </c>
      <c r="F5" s="90" t="s">
        <v>163</v>
      </c>
      <c r="G5" s="90" t="s">
        <v>2</v>
      </c>
      <c r="H5" s="90" t="s">
        <v>393</v>
      </c>
      <c r="I5" s="90" t="s">
        <v>128</v>
      </c>
      <c r="J5" s="90" t="s">
        <v>394</v>
      </c>
      <c r="K5" s="90" t="s">
        <v>164</v>
      </c>
      <c r="L5" s="90" t="s">
        <v>49</v>
      </c>
      <c r="M5" s="90" t="s">
        <v>96</v>
      </c>
    </row>
    <row r="6" spans="1:17" ht="26.25">
      <c r="A6" s="77">
        <v>91110</v>
      </c>
      <c r="B6" s="77">
        <v>999000</v>
      </c>
      <c r="C6" s="91" t="s">
        <v>486</v>
      </c>
      <c r="D6" s="92"/>
      <c r="E6" s="92"/>
      <c r="F6" s="92"/>
      <c r="G6" s="92">
        <v>33467</v>
      </c>
      <c r="H6" s="91">
        <v>9071</v>
      </c>
      <c r="I6" s="91">
        <v>0</v>
      </c>
      <c r="J6" s="91"/>
      <c r="K6" s="92"/>
      <c r="L6" s="92"/>
      <c r="M6" s="93">
        <f>SUM(D6:L6)</f>
        <v>42538</v>
      </c>
      <c r="N6" s="23"/>
      <c r="O6" s="23"/>
      <c r="P6" s="23"/>
      <c r="Q6" s="23"/>
    </row>
    <row r="7" spans="1:17" ht="26.25">
      <c r="A7" s="77">
        <v>91140</v>
      </c>
      <c r="B7" s="77">
        <v>999000</v>
      </c>
      <c r="C7" s="91" t="s">
        <v>480</v>
      </c>
      <c r="D7" s="92">
        <v>541</v>
      </c>
      <c r="E7" s="92"/>
      <c r="F7" s="92"/>
      <c r="G7" s="92">
        <v>0</v>
      </c>
      <c r="H7" s="91">
        <v>0</v>
      </c>
      <c r="I7" s="91">
        <v>4259</v>
      </c>
      <c r="J7" s="91"/>
      <c r="K7" s="92"/>
      <c r="L7" s="92"/>
      <c r="M7" s="93">
        <f>SUM(D7:L7)</f>
        <v>4800</v>
      </c>
      <c r="N7" s="23"/>
      <c r="O7" s="23"/>
      <c r="P7" s="23"/>
      <c r="Q7" s="23"/>
    </row>
    <row r="8" spans="1:13" s="25" customFormat="1" ht="25.5">
      <c r="A8" s="66" t="s">
        <v>162</v>
      </c>
      <c r="B8" s="66"/>
      <c r="C8" s="94"/>
      <c r="D8" s="93">
        <f aca="true" t="shared" si="0" ref="D8:L8">SUM(D6:D7)</f>
        <v>541</v>
      </c>
      <c r="E8" s="93">
        <f t="shared" si="0"/>
        <v>0</v>
      </c>
      <c r="F8" s="93">
        <f t="shared" si="0"/>
        <v>0</v>
      </c>
      <c r="G8" s="93">
        <f t="shared" si="0"/>
        <v>33467</v>
      </c>
      <c r="H8" s="93">
        <f t="shared" si="0"/>
        <v>9071</v>
      </c>
      <c r="I8" s="93">
        <f t="shared" si="0"/>
        <v>4259</v>
      </c>
      <c r="J8" s="93">
        <f t="shared" si="0"/>
        <v>0</v>
      </c>
      <c r="K8" s="93">
        <f t="shared" si="0"/>
        <v>0</v>
      </c>
      <c r="L8" s="93">
        <f t="shared" si="0"/>
        <v>0</v>
      </c>
      <c r="M8" s="93">
        <f>SUM(D8:L8)</f>
        <v>47338</v>
      </c>
    </row>
    <row r="11" spans="1:13" ht="66.75" customHeight="1">
      <c r="A11" s="502" t="s">
        <v>543</v>
      </c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4"/>
    </row>
    <row r="12" spans="1:13" ht="20.25">
      <c r="A12" s="505" t="s">
        <v>593</v>
      </c>
      <c r="B12" s="506"/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7"/>
    </row>
    <row r="13" spans="1:13" ht="20.25">
      <c r="A13" s="508" t="s">
        <v>160</v>
      </c>
      <c r="B13" s="509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10"/>
    </row>
    <row r="14" spans="1:13" ht="25.5">
      <c r="A14" s="511" t="s">
        <v>478</v>
      </c>
      <c r="B14" s="349" t="s">
        <v>207</v>
      </c>
      <c r="C14" s="222" t="s">
        <v>238</v>
      </c>
      <c r="D14" s="222" t="s">
        <v>208</v>
      </c>
      <c r="E14" s="222" t="s">
        <v>210</v>
      </c>
      <c r="F14" s="222" t="s">
        <v>269</v>
      </c>
      <c r="G14" s="222" t="s">
        <v>212</v>
      </c>
      <c r="H14" s="222" t="s">
        <v>213</v>
      </c>
      <c r="I14" s="222" t="s">
        <v>214</v>
      </c>
      <c r="J14" s="222" t="s">
        <v>215</v>
      </c>
      <c r="K14" s="222" t="s">
        <v>216</v>
      </c>
      <c r="L14" s="222" t="s">
        <v>217</v>
      </c>
      <c r="M14" s="222" t="s">
        <v>242</v>
      </c>
    </row>
    <row r="15" spans="1:13" ht="275.25">
      <c r="A15" s="511"/>
      <c r="B15" s="349" t="s">
        <v>268</v>
      </c>
      <c r="C15" s="349" t="s">
        <v>165</v>
      </c>
      <c r="D15" s="90" t="s">
        <v>78</v>
      </c>
      <c r="E15" s="90" t="s">
        <v>161</v>
      </c>
      <c r="F15" s="90" t="s">
        <v>163</v>
      </c>
      <c r="G15" s="90" t="s">
        <v>2</v>
      </c>
      <c r="H15" s="90" t="s">
        <v>393</v>
      </c>
      <c r="I15" s="90" t="s">
        <v>128</v>
      </c>
      <c r="J15" s="90" t="s">
        <v>394</v>
      </c>
      <c r="K15" s="90" t="s">
        <v>164</v>
      </c>
      <c r="L15" s="90" t="s">
        <v>49</v>
      </c>
      <c r="M15" s="90" t="s">
        <v>96</v>
      </c>
    </row>
    <row r="16" spans="1:13" ht="26.25">
      <c r="A16" s="77">
        <v>91110</v>
      </c>
      <c r="B16" s="77">
        <v>999000</v>
      </c>
      <c r="C16" s="91" t="s">
        <v>486</v>
      </c>
      <c r="D16" s="92"/>
      <c r="E16" s="92"/>
      <c r="F16" s="92"/>
      <c r="G16" s="92">
        <v>33867</v>
      </c>
      <c r="H16" s="91">
        <v>9290</v>
      </c>
      <c r="I16" s="91">
        <v>0</v>
      </c>
      <c r="J16" s="91"/>
      <c r="K16" s="92"/>
      <c r="L16" s="92"/>
      <c r="M16" s="93">
        <f>SUM(D16:L16)</f>
        <v>43157</v>
      </c>
    </row>
    <row r="17" spans="1:13" ht="26.25">
      <c r="A17" s="77">
        <v>91140</v>
      </c>
      <c r="B17" s="77">
        <v>999000</v>
      </c>
      <c r="C17" s="91" t="s">
        <v>480</v>
      </c>
      <c r="D17" s="92">
        <v>360</v>
      </c>
      <c r="E17" s="92"/>
      <c r="F17" s="92"/>
      <c r="G17" s="92"/>
      <c r="H17" s="91"/>
      <c r="I17" s="91">
        <v>4441</v>
      </c>
      <c r="J17" s="91"/>
      <c r="K17" s="92"/>
      <c r="L17" s="92"/>
      <c r="M17" s="93">
        <f>SUM(D17:L17)</f>
        <v>4801</v>
      </c>
    </row>
    <row r="18" spans="1:13" ht="25.5">
      <c r="A18" s="66" t="s">
        <v>162</v>
      </c>
      <c r="B18" s="66"/>
      <c r="C18" s="94"/>
      <c r="D18" s="93">
        <v>360</v>
      </c>
      <c r="E18" s="93">
        <f aca="true" t="shared" si="1" ref="E18:L18">SUM(E16:E17)</f>
        <v>0</v>
      </c>
      <c r="F18" s="93">
        <f t="shared" si="1"/>
        <v>0</v>
      </c>
      <c r="G18" s="93">
        <f t="shared" si="1"/>
        <v>33867</v>
      </c>
      <c r="H18" s="93">
        <f t="shared" si="1"/>
        <v>9290</v>
      </c>
      <c r="I18" s="93">
        <f t="shared" si="1"/>
        <v>4441</v>
      </c>
      <c r="J18" s="93">
        <f t="shared" si="1"/>
        <v>0</v>
      </c>
      <c r="K18" s="93">
        <f t="shared" si="1"/>
        <v>0</v>
      </c>
      <c r="L18" s="93">
        <f t="shared" si="1"/>
        <v>0</v>
      </c>
      <c r="M18" s="93">
        <f>SUM(D18:L18)</f>
        <v>47958</v>
      </c>
    </row>
    <row r="21" spans="1:13" ht="66.75" customHeight="1">
      <c r="A21" s="502" t="s">
        <v>544</v>
      </c>
      <c r="B21" s="503"/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4"/>
    </row>
    <row r="22" spans="1:13" ht="20.25">
      <c r="A22" s="505" t="s">
        <v>593</v>
      </c>
      <c r="B22" s="506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7"/>
    </row>
    <row r="23" spans="1:13" ht="20.25">
      <c r="A23" s="508" t="s">
        <v>160</v>
      </c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10"/>
    </row>
    <row r="24" spans="1:13" ht="25.5">
      <c r="A24" s="511" t="s">
        <v>478</v>
      </c>
      <c r="B24" s="369" t="s">
        <v>207</v>
      </c>
      <c r="C24" s="222" t="s">
        <v>238</v>
      </c>
      <c r="D24" s="222" t="s">
        <v>208</v>
      </c>
      <c r="E24" s="222" t="s">
        <v>210</v>
      </c>
      <c r="F24" s="222" t="s">
        <v>269</v>
      </c>
      <c r="G24" s="222" t="s">
        <v>212</v>
      </c>
      <c r="H24" s="222" t="s">
        <v>213</v>
      </c>
      <c r="I24" s="222" t="s">
        <v>214</v>
      </c>
      <c r="J24" s="222" t="s">
        <v>215</v>
      </c>
      <c r="K24" s="222" t="s">
        <v>216</v>
      </c>
      <c r="L24" s="222" t="s">
        <v>217</v>
      </c>
      <c r="M24" s="222" t="s">
        <v>242</v>
      </c>
    </row>
    <row r="25" spans="1:13" ht="275.25">
      <c r="A25" s="511"/>
      <c r="B25" s="369" t="s">
        <v>268</v>
      </c>
      <c r="C25" s="369" t="s">
        <v>165</v>
      </c>
      <c r="D25" s="90" t="s">
        <v>78</v>
      </c>
      <c r="E25" s="90" t="s">
        <v>161</v>
      </c>
      <c r="F25" s="90" t="s">
        <v>163</v>
      </c>
      <c r="G25" s="90" t="s">
        <v>2</v>
      </c>
      <c r="H25" s="90" t="s">
        <v>393</v>
      </c>
      <c r="I25" s="90" t="s">
        <v>128</v>
      </c>
      <c r="J25" s="90" t="s">
        <v>394</v>
      </c>
      <c r="K25" s="90" t="s">
        <v>164</v>
      </c>
      <c r="L25" s="90" t="s">
        <v>49</v>
      </c>
      <c r="M25" s="90" t="s">
        <v>96</v>
      </c>
    </row>
    <row r="26" spans="1:13" ht="26.25">
      <c r="A26" s="77">
        <v>91110</v>
      </c>
      <c r="B26" s="77">
        <v>999000</v>
      </c>
      <c r="C26" s="91" t="s">
        <v>486</v>
      </c>
      <c r="D26" s="92"/>
      <c r="E26" s="92"/>
      <c r="F26" s="92"/>
      <c r="G26" s="92"/>
      <c r="H26" s="91"/>
      <c r="I26" s="91"/>
      <c r="J26" s="91"/>
      <c r="K26" s="92"/>
      <c r="L26" s="92"/>
      <c r="M26" s="93"/>
    </row>
    <row r="27" spans="1:13" ht="26.25">
      <c r="A27" s="77">
        <v>91140</v>
      </c>
      <c r="B27" s="77">
        <v>999000</v>
      </c>
      <c r="C27" s="91" t="s">
        <v>480</v>
      </c>
      <c r="D27" s="92"/>
      <c r="E27" s="92"/>
      <c r="F27" s="92"/>
      <c r="G27" s="92"/>
      <c r="H27" s="91"/>
      <c r="I27" s="91"/>
      <c r="J27" s="91"/>
      <c r="K27" s="92"/>
      <c r="L27" s="92"/>
      <c r="M27" s="93"/>
    </row>
    <row r="28" spans="1:13" ht="25.5">
      <c r="A28" s="66" t="s">
        <v>162</v>
      </c>
      <c r="B28" s="66"/>
      <c r="C28" s="94"/>
      <c r="D28" s="93"/>
      <c r="E28" s="93"/>
      <c r="F28" s="93"/>
      <c r="G28" s="93"/>
      <c r="H28" s="93"/>
      <c r="I28" s="93"/>
      <c r="J28" s="93"/>
      <c r="K28" s="93"/>
      <c r="L28" s="93"/>
      <c r="M28" s="93"/>
    </row>
  </sheetData>
  <sheetProtection/>
  <mergeCells count="12">
    <mergeCell ref="A23:M23"/>
    <mergeCell ref="A24:A25"/>
    <mergeCell ref="A11:M11"/>
    <mergeCell ref="A12:M12"/>
    <mergeCell ref="A13:M13"/>
    <mergeCell ref="A14:A15"/>
    <mergeCell ref="A1:M1"/>
    <mergeCell ref="A2:M2"/>
    <mergeCell ref="A3:M3"/>
    <mergeCell ref="A4:A5"/>
    <mergeCell ref="A21:M21"/>
    <mergeCell ref="A22:M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A124"/>
  <sheetViews>
    <sheetView view="pageBreakPreview" zoomScale="30" zoomScaleNormal="14" zoomScaleSheetLayoutView="30" zoomScalePageLayoutView="0" workbookViewId="0" topLeftCell="R1">
      <selection activeCell="X28" sqref="X28"/>
    </sheetView>
  </sheetViews>
  <sheetFormatPr defaultColWidth="35.375" defaultRowHeight="12.75"/>
  <cols>
    <col min="1" max="2" width="35.375" style="278" customWidth="1"/>
    <col min="3" max="3" width="79.875" style="316" customWidth="1"/>
    <col min="4" max="7" width="35.375" style="326" customWidth="1"/>
    <col min="8" max="9" width="35.375" style="316" customWidth="1"/>
    <col min="10" max="10" width="32.00390625" style="316" bestFit="1" customWidth="1"/>
    <col min="11" max="11" width="36.00390625" style="316" customWidth="1"/>
    <col min="12" max="12" width="25.375" style="316" customWidth="1"/>
    <col min="13" max="13" width="25.125" style="316" customWidth="1"/>
    <col min="14" max="14" width="26.625" style="316" customWidth="1"/>
    <col min="15" max="16" width="35.375" style="278" customWidth="1"/>
    <col min="17" max="20" width="35.375" style="316" customWidth="1"/>
    <col min="21" max="21" width="126.75390625" style="344" bestFit="1" customWidth="1"/>
    <col min="22" max="22" width="126.75390625" style="344" customWidth="1"/>
    <col min="23" max="23" width="125.125" style="278" bestFit="1" customWidth="1"/>
    <col min="24" max="24" width="40.75390625" style="278" bestFit="1" customWidth="1"/>
    <col min="25" max="25" width="40.75390625" style="278" customWidth="1"/>
    <col min="26" max="16384" width="35.375" style="278" customWidth="1"/>
  </cols>
  <sheetData>
    <row r="1" spans="1:25" ht="15.75">
      <c r="A1" s="395" t="s">
        <v>468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276"/>
      <c r="Y1" s="277"/>
    </row>
    <row r="2" spans="1:25" ht="39.75" customHeight="1">
      <c r="A2" s="397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279"/>
      <c r="Y2" s="280"/>
    </row>
    <row r="3" spans="1:25" ht="90">
      <c r="A3" s="399" t="s">
        <v>482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1"/>
    </row>
    <row r="4" spans="1:25" ht="90">
      <c r="A4" s="402" t="s">
        <v>457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4"/>
    </row>
    <row r="5" spans="1:25" ht="45">
      <c r="A5" s="405" t="s">
        <v>92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7"/>
    </row>
    <row r="6" spans="1:25" ht="99.75" customHeight="1">
      <c r="A6" s="283"/>
      <c r="B6" s="284"/>
      <c r="C6" s="285"/>
      <c r="D6" s="408">
        <v>2014</v>
      </c>
      <c r="E6" s="408"/>
      <c r="F6" s="408">
        <v>2015</v>
      </c>
      <c r="G6" s="408"/>
      <c r="H6" s="408">
        <v>2016</v>
      </c>
      <c r="I6" s="408"/>
      <c r="J6" s="408">
        <v>2016</v>
      </c>
      <c r="K6" s="408"/>
      <c r="L6" s="414" t="s">
        <v>511</v>
      </c>
      <c r="M6" s="415"/>
      <c r="N6" s="286"/>
      <c r="O6" s="283"/>
      <c r="P6" s="284"/>
      <c r="Q6" s="284"/>
      <c r="R6" s="284"/>
      <c r="S6" s="284"/>
      <c r="T6" s="285"/>
      <c r="U6" s="409" t="s">
        <v>512</v>
      </c>
      <c r="V6" s="409" t="s">
        <v>545</v>
      </c>
      <c r="W6" s="409" t="s">
        <v>514</v>
      </c>
      <c r="X6" s="393" t="s">
        <v>515</v>
      </c>
      <c r="Y6" s="462" t="s">
        <v>511</v>
      </c>
    </row>
    <row r="7" spans="1:25" ht="85.5" customHeight="1">
      <c r="A7" s="287"/>
      <c r="B7" s="288"/>
      <c r="C7" s="289"/>
      <c r="D7" s="413" t="s">
        <v>144</v>
      </c>
      <c r="E7" s="413" t="s">
        <v>124</v>
      </c>
      <c r="F7" s="411" t="s">
        <v>158</v>
      </c>
      <c r="G7" s="411"/>
      <c r="H7" s="411" t="s">
        <v>141</v>
      </c>
      <c r="I7" s="411"/>
      <c r="J7" s="412" t="s">
        <v>142</v>
      </c>
      <c r="K7" s="412" t="s">
        <v>125</v>
      </c>
      <c r="L7" s="413" t="s">
        <v>144</v>
      </c>
      <c r="M7" s="413" t="s">
        <v>125</v>
      </c>
      <c r="N7" s="290"/>
      <c r="O7" s="287"/>
      <c r="P7" s="288"/>
      <c r="Q7" s="288"/>
      <c r="R7" s="288"/>
      <c r="S7" s="288"/>
      <c r="T7" s="289"/>
      <c r="U7" s="410"/>
      <c r="V7" s="410"/>
      <c r="W7" s="410"/>
      <c r="X7" s="394"/>
      <c r="Y7" s="463"/>
    </row>
    <row r="8" spans="1:25" ht="85.5" customHeight="1">
      <c r="A8" s="419" t="s">
        <v>152</v>
      </c>
      <c r="B8" s="420" t="s">
        <v>207</v>
      </c>
      <c r="C8" s="420"/>
      <c r="D8" s="292" t="s">
        <v>238</v>
      </c>
      <c r="E8" s="292" t="s">
        <v>208</v>
      </c>
      <c r="F8" s="293" t="s">
        <v>210</v>
      </c>
      <c r="G8" s="293" t="s">
        <v>211</v>
      </c>
      <c r="H8" s="293" t="s">
        <v>212</v>
      </c>
      <c r="I8" s="293" t="s">
        <v>213</v>
      </c>
      <c r="J8" s="328"/>
      <c r="K8" s="328"/>
      <c r="L8" s="292"/>
      <c r="M8" s="292"/>
      <c r="N8" s="294"/>
      <c r="O8" s="424" t="s">
        <v>239</v>
      </c>
      <c r="P8" s="425" t="s">
        <v>214</v>
      </c>
      <c r="Q8" s="426"/>
      <c r="R8" s="426"/>
      <c r="S8" s="426"/>
      <c r="T8" s="427"/>
      <c r="U8" s="291" t="s">
        <v>215</v>
      </c>
      <c r="V8" s="286" t="s">
        <v>216</v>
      </c>
      <c r="W8" s="286" t="s">
        <v>217</v>
      </c>
      <c r="X8" s="329"/>
      <c r="Y8" s="330"/>
    </row>
    <row r="9" spans="1:25" s="296" customFormat="1" ht="174" customHeight="1">
      <c r="A9" s="419"/>
      <c r="B9" s="417" t="s">
        <v>241</v>
      </c>
      <c r="C9" s="417"/>
      <c r="D9" s="418" t="s">
        <v>122</v>
      </c>
      <c r="E9" s="418" t="s">
        <v>123</v>
      </c>
      <c r="F9" s="416" t="s">
        <v>122</v>
      </c>
      <c r="G9" s="416" t="s">
        <v>123</v>
      </c>
      <c r="H9" s="416" t="s">
        <v>122</v>
      </c>
      <c r="I9" s="416" t="s">
        <v>123</v>
      </c>
      <c r="J9" s="416" t="s">
        <v>122</v>
      </c>
      <c r="K9" s="416" t="s">
        <v>123</v>
      </c>
      <c r="L9" s="416" t="s">
        <v>122</v>
      </c>
      <c r="M9" s="416" t="s">
        <v>123</v>
      </c>
      <c r="N9" s="295"/>
      <c r="O9" s="420"/>
      <c r="P9" s="417" t="s">
        <v>247</v>
      </c>
      <c r="Q9" s="417"/>
      <c r="R9" s="417"/>
      <c r="S9" s="417"/>
      <c r="T9" s="417"/>
      <c r="U9" s="393" t="s">
        <v>143</v>
      </c>
      <c r="V9" s="393" t="s">
        <v>158</v>
      </c>
      <c r="W9" s="393" t="s">
        <v>90</v>
      </c>
      <c r="X9" s="393" t="s">
        <v>142</v>
      </c>
      <c r="Y9" s="464" t="s">
        <v>511</v>
      </c>
    </row>
    <row r="10" spans="1:25" s="296" customFormat="1" ht="25.5" customHeight="1">
      <c r="A10" s="419"/>
      <c r="B10" s="417"/>
      <c r="C10" s="417"/>
      <c r="D10" s="418"/>
      <c r="E10" s="418"/>
      <c r="F10" s="416"/>
      <c r="G10" s="416"/>
      <c r="H10" s="416"/>
      <c r="I10" s="416"/>
      <c r="J10" s="416"/>
      <c r="K10" s="416"/>
      <c r="L10" s="416"/>
      <c r="M10" s="416"/>
      <c r="N10" s="295"/>
      <c r="O10" s="420"/>
      <c r="P10" s="417"/>
      <c r="Q10" s="417"/>
      <c r="R10" s="417"/>
      <c r="S10" s="417"/>
      <c r="T10" s="417"/>
      <c r="U10" s="394"/>
      <c r="V10" s="394"/>
      <c r="W10" s="394"/>
      <c r="X10" s="394"/>
      <c r="Y10" s="465"/>
    </row>
    <row r="11" spans="1:25" s="299" customFormat="1" ht="113.25" customHeight="1">
      <c r="A11" s="297" t="s">
        <v>52</v>
      </c>
      <c r="B11" s="422" t="s">
        <v>294</v>
      </c>
      <c r="C11" s="423"/>
      <c r="D11" s="298"/>
      <c r="E11" s="298"/>
      <c r="F11" s="11">
        <v>0</v>
      </c>
      <c r="G11" s="11">
        <v>0</v>
      </c>
      <c r="H11" s="298"/>
      <c r="I11" s="298"/>
      <c r="J11" s="11"/>
      <c r="K11" s="11"/>
      <c r="L11" s="11"/>
      <c r="M11" s="11"/>
      <c r="N11" s="10"/>
      <c r="O11" s="297" t="s">
        <v>52</v>
      </c>
      <c r="P11" s="421" t="s">
        <v>126</v>
      </c>
      <c r="Q11" s="421"/>
      <c r="R11" s="421"/>
      <c r="S11" s="421"/>
      <c r="T11" s="421"/>
      <c r="U11" s="298">
        <v>21517</v>
      </c>
      <c r="V11" s="298">
        <v>22816</v>
      </c>
      <c r="W11" s="298">
        <v>26043</v>
      </c>
      <c r="X11" s="298">
        <v>27507</v>
      </c>
      <c r="Y11" s="298"/>
    </row>
    <row r="12" spans="1:25" s="299" customFormat="1" ht="109.5" customHeight="1">
      <c r="A12" s="297" t="s">
        <v>71</v>
      </c>
      <c r="B12" s="422" t="s">
        <v>295</v>
      </c>
      <c r="C12" s="423" t="s">
        <v>295</v>
      </c>
      <c r="D12" s="298">
        <v>19814</v>
      </c>
      <c r="E12" s="298"/>
      <c r="F12" s="298">
        <v>20583</v>
      </c>
      <c r="G12" s="298">
        <v>0</v>
      </c>
      <c r="H12" s="298">
        <v>19905</v>
      </c>
      <c r="I12" s="298"/>
      <c r="J12" s="298">
        <v>21161</v>
      </c>
      <c r="K12" s="298"/>
      <c r="L12" s="298"/>
      <c r="M12" s="298"/>
      <c r="N12" s="300"/>
      <c r="O12" s="297" t="s">
        <v>71</v>
      </c>
      <c r="P12" s="428" t="s">
        <v>293</v>
      </c>
      <c r="Q12" s="429"/>
      <c r="R12" s="429"/>
      <c r="S12" s="429"/>
      <c r="T12" s="430"/>
      <c r="U12" s="298">
        <v>5473</v>
      </c>
      <c r="V12" s="11">
        <v>6220</v>
      </c>
      <c r="W12" s="298">
        <v>7031</v>
      </c>
      <c r="X12" s="11">
        <v>7926</v>
      </c>
      <c r="Y12" s="11"/>
    </row>
    <row r="13" spans="1:26" s="299" customFormat="1" ht="97.5" customHeight="1">
      <c r="A13" s="297" t="s">
        <v>91</v>
      </c>
      <c r="B13" s="422" t="s">
        <v>127</v>
      </c>
      <c r="C13" s="423" t="s">
        <v>127</v>
      </c>
      <c r="D13" s="298"/>
      <c r="E13" s="298"/>
      <c r="F13" s="298">
        <v>0</v>
      </c>
      <c r="G13" s="298">
        <v>0</v>
      </c>
      <c r="H13" s="298"/>
      <c r="I13" s="298"/>
      <c r="J13" s="298"/>
      <c r="K13" s="298"/>
      <c r="L13" s="298"/>
      <c r="M13" s="298"/>
      <c r="N13" s="300"/>
      <c r="O13" s="297" t="s">
        <v>91</v>
      </c>
      <c r="P13" s="421" t="s">
        <v>128</v>
      </c>
      <c r="Q13" s="421"/>
      <c r="R13" s="421"/>
      <c r="S13" s="421"/>
      <c r="T13" s="421"/>
      <c r="U13" s="298">
        <v>20256</v>
      </c>
      <c r="V13" s="11">
        <v>26559</v>
      </c>
      <c r="W13" s="298">
        <v>22361</v>
      </c>
      <c r="X13" s="11">
        <v>25633</v>
      </c>
      <c r="Y13" s="11"/>
      <c r="Z13" s="301"/>
    </row>
    <row r="14" spans="1:25" s="299" customFormat="1" ht="111.75" customHeight="1">
      <c r="A14" s="297" t="s">
        <v>80</v>
      </c>
      <c r="B14" s="422" t="s">
        <v>297</v>
      </c>
      <c r="C14" s="423" t="s">
        <v>297</v>
      </c>
      <c r="D14" s="298"/>
      <c r="E14" s="298"/>
      <c r="F14" s="11">
        <v>0</v>
      </c>
      <c r="G14" s="11">
        <v>0</v>
      </c>
      <c r="H14" s="298"/>
      <c r="I14" s="298"/>
      <c r="J14" s="11"/>
      <c r="K14" s="11"/>
      <c r="L14" s="11"/>
      <c r="M14" s="11"/>
      <c r="N14" s="10"/>
      <c r="O14" s="297" t="s">
        <v>80</v>
      </c>
      <c r="P14" s="421" t="s">
        <v>292</v>
      </c>
      <c r="Q14" s="421"/>
      <c r="R14" s="421"/>
      <c r="S14" s="421"/>
      <c r="T14" s="421"/>
      <c r="U14" s="298">
        <v>2373</v>
      </c>
      <c r="V14" s="11"/>
      <c r="W14" s="298"/>
      <c r="X14" s="11"/>
      <c r="Y14" s="11"/>
    </row>
    <row r="15" spans="1:25" s="299" customFormat="1" ht="99.75" customHeight="1">
      <c r="A15" s="297" t="s">
        <v>83</v>
      </c>
      <c r="B15" s="422" t="s">
        <v>299</v>
      </c>
      <c r="C15" s="423" t="s">
        <v>299</v>
      </c>
      <c r="D15" s="298">
        <v>29268</v>
      </c>
      <c r="E15" s="298"/>
      <c r="F15" s="11">
        <v>35595</v>
      </c>
      <c r="G15" s="11">
        <v>0</v>
      </c>
      <c r="H15" s="298">
        <v>35650</v>
      </c>
      <c r="I15" s="298"/>
      <c r="J15" s="11">
        <v>39971</v>
      </c>
      <c r="K15" s="11"/>
      <c r="L15" s="11"/>
      <c r="M15" s="11"/>
      <c r="N15" s="10"/>
      <c r="O15" s="297" t="s">
        <v>83</v>
      </c>
      <c r="P15" s="421" t="s">
        <v>146</v>
      </c>
      <c r="Q15" s="421"/>
      <c r="R15" s="421"/>
      <c r="S15" s="421"/>
      <c r="T15" s="421"/>
      <c r="U15" s="298"/>
      <c r="V15" s="11"/>
      <c r="W15" s="298"/>
      <c r="X15" s="11"/>
      <c r="Y15" s="11"/>
    </row>
    <row r="16" spans="1:25" s="299" customFormat="1" ht="94.5" customHeight="1">
      <c r="A16" s="297" t="s">
        <v>85</v>
      </c>
      <c r="B16" s="422" t="s">
        <v>301</v>
      </c>
      <c r="C16" s="423" t="s">
        <v>301</v>
      </c>
      <c r="D16" s="298"/>
      <c r="E16" s="298"/>
      <c r="F16" s="298">
        <v>0</v>
      </c>
      <c r="G16" s="298">
        <v>0</v>
      </c>
      <c r="H16" s="298"/>
      <c r="I16" s="298"/>
      <c r="J16" s="298"/>
      <c r="K16" s="298"/>
      <c r="L16" s="298"/>
      <c r="M16" s="298"/>
      <c r="N16" s="300"/>
      <c r="O16" s="297" t="s">
        <v>82</v>
      </c>
      <c r="P16" s="421" t="s">
        <v>147</v>
      </c>
      <c r="Q16" s="421"/>
      <c r="R16" s="421"/>
      <c r="S16" s="421"/>
      <c r="T16" s="421"/>
      <c r="U16" s="298"/>
      <c r="V16" s="12"/>
      <c r="W16" s="298"/>
      <c r="X16" s="12"/>
      <c r="Y16" s="12"/>
    </row>
    <row r="17" spans="1:25" s="299" customFormat="1" ht="93" customHeight="1">
      <c r="A17" s="297" t="s">
        <v>84</v>
      </c>
      <c r="B17" s="422" t="s">
        <v>300</v>
      </c>
      <c r="C17" s="423" t="s">
        <v>300</v>
      </c>
      <c r="D17" s="298"/>
      <c r="E17" s="298">
        <v>1294</v>
      </c>
      <c r="F17" s="298">
        <v>0</v>
      </c>
      <c r="G17" s="298">
        <v>0</v>
      </c>
      <c r="H17" s="298"/>
      <c r="I17" s="298"/>
      <c r="J17" s="298"/>
      <c r="K17" s="298"/>
      <c r="L17" s="298"/>
      <c r="M17" s="298"/>
      <c r="N17" s="300"/>
      <c r="O17" s="297" t="s">
        <v>84</v>
      </c>
      <c r="P17" s="421" t="s">
        <v>129</v>
      </c>
      <c r="Q17" s="421"/>
      <c r="R17" s="421"/>
      <c r="S17" s="421"/>
      <c r="T17" s="421"/>
      <c r="U17" s="298"/>
      <c r="V17" s="12">
        <v>231</v>
      </c>
      <c r="W17" s="298"/>
      <c r="X17" s="12">
        <v>596</v>
      </c>
      <c r="Y17" s="12"/>
    </row>
    <row r="18" spans="1:27" s="299" customFormat="1" ht="96" customHeight="1">
      <c r="A18" s="297" t="s">
        <v>130</v>
      </c>
      <c r="B18" s="422" t="s">
        <v>335</v>
      </c>
      <c r="C18" s="423" t="s">
        <v>335</v>
      </c>
      <c r="D18" s="298"/>
      <c r="E18" s="298"/>
      <c r="F18" s="298">
        <v>0</v>
      </c>
      <c r="G18" s="298">
        <v>0</v>
      </c>
      <c r="H18" s="298"/>
      <c r="I18" s="298"/>
      <c r="J18" s="298"/>
      <c r="K18" s="298"/>
      <c r="L18" s="298"/>
      <c r="M18" s="298"/>
      <c r="N18" s="300"/>
      <c r="O18" s="297" t="s">
        <v>86</v>
      </c>
      <c r="P18" s="421" t="s">
        <v>131</v>
      </c>
      <c r="Q18" s="421"/>
      <c r="R18" s="421"/>
      <c r="S18" s="421"/>
      <c r="T18" s="421"/>
      <c r="U18" s="298">
        <v>584</v>
      </c>
      <c r="V18" s="298"/>
      <c r="W18" s="298">
        <v>650</v>
      </c>
      <c r="X18" s="298"/>
      <c r="Y18" s="298"/>
      <c r="Z18" s="302"/>
      <c r="AA18" s="303"/>
    </row>
    <row r="19" spans="1:25" s="299" customFormat="1" ht="61.5">
      <c r="A19" s="297" t="s">
        <v>302</v>
      </c>
      <c r="B19" s="422" t="s">
        <v>303</v>
      </c>
      <c r="C19" s="423" t="s">
        <v>303</v>
      </c>
      <c r="D19" s="304">
        <v>6</v>
      </c>
      <c r="E19" s="304"/>
      <c r="F19" s="298">
        <v>179</v>
      </c>
      <c r="G19" s="298"/>
      <c r="H19" s="306">
        <v>530</v>
      </c>
      <c r="I19" s="306"/>
      <c r="J19" s="298">
        <v>530</v>
      </c>
      <c r="K19" s="298"/>
      <c r="L19" s="298"/>
      <c r="M19" s="298"/>
      <c r="N19" s="305"/>
      <c r="O19" s="431" t="s">
        <v>132</v>
      </c>
      <c r="P19" s="432"/>
      <c r="Q19" s="432"/>
      <c r="R19" s="432"/>
      <c r="S19" s="432"/>
      <c r="T19" s="432"/>
      <c r="U19" s="298"/>
      <c r="V19" s="311"/>
      <c r="W19" s="298"/>
      <c r="X19" s="311"/>
      <c r="Y19" s="311"/>
    </row>
    <row r="20" spans="1:25" s="299" customFormat="1" ht="61.5">
      <c r="A20" s="297" t="s">
        <v>304</v>
      </c>
      <c r="B20" s="422" t="s">
        <v>305</v>
      </c>
      <c r="C20" s="423" t="s">
        <v>305</v>
      </c>
      <c r="D20" s="304"/>
      <c r="E20" s="304"/>
      <c r="F20" s="298"/>
      <c r="G20" s="298"/>
      <c r="H20" s="306"/>
      <c r="I20" s="306"/>
      <c r="J20" s="298"/>
      <c r="K20" s="298"/>
      <c r="L20" s="298"/>
      <c r="M20" s="298"/>
      <c r="N20" s="305"/>
      <c r="O20" s="431" t="s">
        <v>133</v>
      </c>
      <c r="P20" s="432"/>
      <c r="Q20" s="432"/>
      <c r="R20" s="432"/>
      <c r="S20" s="432"/>
      <c r="T20" s="432"/>
      <c r="U20" s="298"/>
      <c r="V20" s="311"/>
      <c r="W20" s="298"/>
      <c r="X20" s="311"/>
      <c r="Y20" s="311"/>
    </row>
    <row r="21" spans="1:25" s="299" customFormat="1" ht="61.5">
      <c r="A21" s="297"/>
      <c r="B21" s="307"/>
      <c r="C21" s="307"/>
      <c r="D21" s="304"/>
      <c r="E21" s="304"/>
      <c r="F21" s="304"/>
      <c r="G21" s="304"/>
      <c r="H21" s="306"/>
      <c r="I21" s="306"/>
      <c r="J21" s="304"/>
      <c r="K21" s="304"/>
      <c r="L21" s="304"/>
      <c r="M21" s="304"/>
      <c r="N21" s="308"/>
      <c r="O21" s="438" t="s">
        <v>291</v>
      </c>
      <c r="P21" s="439"/>
      <c r="Q21" s="439"/>
      <c r="R21" s="439"/>
      <c r="S21" s="439"/>
      <c r="T21" s="440"/>
      <c r="U21" s="298"/>
      <c r="V21" s="311"/>
      <c r="W21" s="298"/>
      <c r="X21" s="311"/>
      <c r="Y21" s="311"/>
    </row>
    <row r="22" spans="1:25" s="299" customFormat="1" ht="61.5">
      <c r="A22" s="297"/>
      <c r="B22" s="307"/>
      <c r="C22" s="307"/>
      <c r="D22" s="304"/>
      <c r="E22" s="304"/>
      <c r="F22" s="304"/>
      <c r="G22" s="304"/>
      <c r="H22" s="306"/>
      <c r="I22" s="306"/>
      <c r="J22" s="304"/>
      <c r="K22" s="304"/>
      <c r="L22" s="304"/>
      <c r="M22" s="304"/>
      <c r="N22" s="308"/>
      <c r="O22" s="438" t="s">
        <v>151</v>
      </c>
      <c r="P22" s="441"/>
      <c r="Q22" s="441"/>
      <c r="R22" s="441"/>
      <c r="S22" s="441"/>
      <c r="T22" s="442"/>
      <c r="U22" s="298"/>
      <c r="V22" s="311"/>
      <c r="W22" s="298"/>
      <c r="X22" s="311"/>
      <c r="Y22" s="311"/>
    </row>
    <row r="23" spans="1:25" s="299" customFormat="1" ht="61.5">
      <c r="A23" s="297"/>
      <c r="B23" s="307"/>
      <c r="C23" s="307"/>
      <c r="D23" s="304"/>
      <c r="E23" s="304"/>
      <c r="F23" s="304"/>
      <c r="G23" s="304"/>
      <c r="H23" s="306"/>
      <c r="I23" s="306"/>
      <c r="J23" s="304"/>
      <c r="K23" s="304"/>
      <c r="L23" s="304"/>
      <c r="M23" s="304"/>
      <c r="N23" s="308"/>
      <c r="O23" s="438" t="s">
        <v>290</v>
      </c>
      <c r="P23" s="441"/>
      <c r="Q23" s="441"/>
      <c r="R23" s="441"/>
      <c r="S23" s="441"/>
      <c r="T23" s="442"/>
      <c r="U23" s="298"/>
      <c r="V23" s="311"/>
      <c r="W23" s="298"/>
      <c r="X23" s="311"/>
      <c r="Y23" s="311"/>
    </row>
    <row r="24" spans="1:25" s="299" customFormat="1" ht="61.5">
      <c r="A24" s="297"/>
      <c r="B24" s="309"/>
      <c r="C24" s="309"/>
      <c r="D24" s="304"/>
      <c r="E24" s="304"/>
      <c r="F24" s="304"/>
      <c r="G24" s="304"/>
      <c r="H24" s="306"/>
      <c r="I24" s="306"/>
      <c r="J24" s="304"/>
      <c r="K24" s="304"/>
      <c r="L24" s="304"/>
      <c r="M24" s="304"/>
      <c r="N24" s="305"/>
      <c r="O24" s="438" t="s">
        <v>234</v>
      </c>
      <c r="P24" s="441"/>
      <c r="Q24" s="441"/>
      <c r="R24" s="441"/>
      <c r="S24" s="441"/>
      <c r="T24" s="442"/>
      <c r="U24" s="311"/>
      <c r="V24" s="311"/>
      <c r="W24" s="310"/>
      <c r="X24" s="338"/>
      <c r="Y24" s="311"/>
    </row>
    <row r="25" spans="1:26" s="314" customFormat="1" ht="120.75" customHeight="1">
      <c r="A25" s="443" t="s">
        <v>148</v>
      </c>
      <c r="B25" s="444"/>
      <c r="C25" s="445"/>
      <c r="D25" s="312">
        <v>49088</v>
      </c>
      <c r="E25" s="312">
        <v>1294</v>
      </c>
      <c r="F25" s="312">
        <f>SUM(F11:F19)</f>
        <v>56357</v>
      </c>
      <c r="G25" s="312">
        <f>SUM(G11:G18)</f>
        <v>0</v>
      </c>
      <c r="H25" s="312">
        <v>56085</v>
      </c>
      <c r="I25" s="312"/>
      <c r="J25" s="312">
        <f>SUM(J11:J24)</f>
        <v>61662</v>
      </c>
      <c r="K25" s="312">
        <v>0</v>
      </c>
      <c r="L25" s="312"/>
      <c r="M25" s="312"/>
      <c r="N25" s="313"/>
      <c r="O25" s="449" t="s">
        <v>135</v>
      </c>
      <c r="P25" s="449"/>
      <c r="Q25" s="449"/>
      <c r="R25" s="449"/>
      <c r="S25" s="449"/>
      <c r="T25" s="449"/>
      <c r="U25" s="434">
        <v>50203</v>
      </c>
      <c r="V25" s="434">
        <f>SUM(V11:V17)</f>
        <v>55826</v>
      </c>
      <c r="W25" s="434">
        <f>SUM(W11:W24)</f>
        <v>56085</v>
      </c>
      <c r="X25" s="434">
        <f>SUM(X11:X24)</f>
        <v>61662</v>
      </c>
      <c r="Y25" s="434"/>
      <c r="Z25" s="345"/>
    </row>
    <row r="26" spans="1:27" ht="137.25" customHeight="1">
      <c r="A26" s="433" t="s">
        <v>145</v>
      </c>
      <c r="B26" s="433"/>
      <c r="C26" s="433"/>
      <c r="D26" s="434">
        <v>50382</v>
      </c>
      <c r="E26" s="434"/>
      <c r="F26" s="434">
        <f>F25+G25</f>
        <v>56357</v>
      </c>
      <c r="G26" s="434"/>
      <c r="H26" s="434">
        <v>56085</v>
      </c>
      <c r="I26" s="434"/>
      <c r="J26" s="434">
        <f>J25+K25</f>
        <v>61662</v>
      </c>
      <c r="K26" s="434"/>
      <c r="L26" s="434"/>
      <c r="M26" s="434"/>
      <c r="N26" s="315"/>
      <c r="O26" s="449"/>
      <c r="P26" s="449"/>
      <c r="Q26" s="449"/>
      <c r="R26" s="449"/>
      <c r="S26" s="449"/>
      <c r="T26" s="449"/>
      <c r="U26" s="434"/>
      <c r="V26" s="434"/>
      <c r="W26" s="434"/>
      <c r="X26" s="434"/>
      <c r="Y26" s="434"/>
      <c r="Z26" s="316"/>
      <c r="AA26" s="317"/>
    </row>
    <row r="27" spans="1:26" s="322" customFormat="1" ht="117.75" customHeight="1">
      <c r="A27" s="451" t="s">
        <v>149</v>
      </c>
      <c r="B27" s="452"/>
      <c r="C27" s="453"/>
      <c r="D27" s="319">
        <v>0</v>
      </c>
      <c r="E27" s="319">
        <v>0</v>
      </c>
      <c r="F27" s="319">
        <v>0</v>
      </c>
      <c r="G27" s="319">
        <v>0</v>
      </c>
      <c r="H27" s="319">
        <v>0</v>
      </c>
      <c r="I27" s="319">
        <v>0</v>
      </c>
      <c r="J27" s="446"/>
      <c r="K27" s="446"/>
      <c r="L27" s="446"/>
      <c r="M27" s="446"/>
      <c r="N27" s="320"/>
      <c r="O27" s="454" t="s">
        <v>136</v>
      </c>
      <c r="P27" s="454"/>
      <c r="Q27" s="454"/>
      <c r="R27" s="454"/>
      <c r="S27" s="454"/>
      <c r="T27" s="454"/>
      <c r="U27" s="319">
        <v>49619</v>
      </c>
      <c r="V27" s="319">
        <v>55595</v>
      </c>
      <c r="W27" s="319">
        <v>55435</v>
      </c>
      <c r="X27" s="319">
        <v>61066</v>
      </c>
      <c r="Y27" s="319"/>
      <c r="Z27" s="321"/>
    </row>
    <row r="28" spans="1:26" s="322" customFormat="1" ht="94.5" customHeight="1">
      <c r="A28" s="455" t="s">
        <v>138</v>
      </c>
      <c r="B28" s="456"/>
      <c r="C28" s="457"/>
      <c r="D28" s="458">
        <v>0</v>
      </c>
      <c r="E28" s="458"/>
      <c r="F28" s="458">
        <v>0</v>
      </c>
      <c r="G28" s="458"/>
      <c r="H28" s="458">
        <v>0</v>
      </c>
      <c r="I28" s="458"/>
      <c r="J28" s="446" t="s">
        <v>505</v>
      </c>
      <c r="K28" s="446"/>
      <c r="L28" s="446"/>
      <c r="M28" s="446"/>
      <c r="N28" s="320"/>
      <c r="O28" s="454" t="s">
        <v>137</v>
      </c>
      <c r="P28" s="454"/>
      <c r="Q28" s="454"/>
      <c r="R28" s="454"/>
      <c r="S28" s="454"/>
      <c r="T28" s="454"/>
      <c r="U28" s="319">
        <v>584</v>
      </c>
      <c r="V28" s="319">
        <v>231</v>
      </c>
      <c r="W28" s="319">
        <v>650</v>
      </c>
      <c r="X28" s="319">
        <v>596</v>
      </c>
      <c r="Y28" s="319"/>
      <c r="Z28" s="321"/>
    </row>
    <row r="29" spans="1:26" s="322" customFormat="1" ht="123" customHeight="1">
      <c r="A29" s="455"/>
      <c r="B29" s="456"/>
      <c r="C29" s="457"/>
      <c r="D29" s="458"/>
      <c r="E29" s="458"/>
      <c r="F29" s="458"/>
      <c r="G29" s="458"/>
      <c r="H29" s="458"/>
      <c r="I29" s="458"/>
      <c r="J29" s="446" t="s">
        <v>505</v>
      </c>
      <c r="K29" s="446"/>
      <c r="L29" s="446"/>
      <c r="M29" s="446"/>
      <c r="N29" s="320"/>
      <c r="O29" s="450"/>
      <c r="P29" s="450"/>
      <c r="Q29" s="450"/>
      <c r="R29" s="450"/>
      <c r="S29" s="450"/>
      <c r="T29" s="450"/>
      <c r="U29" s="323"/>
      <c r="V29" s="323"/>
      <c r="W29" s="323"/>
      <c r="X29" s="323"/>
      <c r="Y29" s="323"/>
      <c r="Z29" s="321"/>
    </row>
    <row r="30" spans="1:26" s="322" customFormat="1" ht="60.75">
      <c r="A30" s="459" t="s">
        <v>134</v>
      </c>
      <c r="B30" s="459"/>
      <c r="C30" s="459"/>
      <c r="D30" s="458"/>
      <c r="E30" s="458"/>
      <c r="F30" s="446"/>
      <c r="G30" s="446"/>
      <c r="H30" s="446"/>
      <c r="I30" s="446"/>
      <c r="J30" s="446"/>
      <c r="K30" s="446"/>
      <c r="L30" s="446"/>
      <c r="M30" s="446"/>
      <c r="N30" s="320"/>
      <c r="O30" s="450"/>
      <c r="P30" s="450"/>
      <c r="Q30" s="450"/>
      <c r="R30" s="450"/>
      <c r="S30" s="450"/>
      <c r="T30" s="450"/>
      <c r="U30" s="319"/>
      <c r="V30" s="319"/>
      <c r="W30" s="319"/>
      <c r="X30" s="342"/>
      <c r="Y30" s="340"/>
      <c r="Z30" s="321"/>
    </row>
    <row r="31" spans="1:26" s="322" customFormat="1" ht="60.75">
      <c r="A31" s="459" t="s">
        <v>139</v>
      </c>
      <c r="B31" s="459"/>
      <c r="C31" s="459"/>
      <c r="D31" s="458"/>
      <c r="E31" s="458"/>
      <c r="F31" s="446"/>
      <c r="G31" s="446"/>
      <c r="H31" s="446"/>
      <c r="I31" s="446"/>
      <c r="J31" s="446"/>
      <c r="K31" s="446"/>
      <c r="L31" s="446"/>
      <c r="M31" s="446"/>
      <c r="N31" s="320"/>
      <c r="O31" s="450"/>
      <c r="P31" s="450"/>
      <c r="Q31" s="450"/>
      <c r="R31" s="450"/>
      <c r="S31" s="450"/>
      <c r="T31" s="450"/>
      <c r="U31" s="324"/>
      <c r="V31" s="319"/>
      <c r="W31" s="319"/>
      <c r="X31" s="458"/>
      <c r="Y31" s="458"/>
      <c r="Z31" s="321"/>
    </row>
    <row r="32" spans="1:26" s="322" customFormat="1" ht="84.75" customHeight="1">
      <c r="A32" s="459" t="s">
        <v>140</v>
      </c>
      <c r="B32" s="459"/>
      <c r="C32" s="459"/>
      <c r="D32" s="458"/>
      <c r="E32" s="458"/>
      <c r="F32" s="446"/>
      <c r="G32" s="446"/>
      <c r="H32" s="446"/>
      <c r="I32" s="446"/>
      <c r="J32" s="446"/>
      <c r="K32" s="446"/>
      <c r="L32" s="446"/>
      <c r="M32" s="446"/>
      <c r="N32" s="320"/>
      <c r="O32" s="450"/>
      <c r="P32" s="450"/>
      <c r="Q32" s="450"/>
      <c r="R32" s="450"/>
      <c r="S32" s="450"/>
      <c r="T32" s="450"/>
      <c r="U32" s="319"/>
      <c r="V32" s="319"/>
      <c r="W32" s="319"/>
      <c r="X32" s="342"/>
      <c r="Y32" s="340"/>
      <c r="Z32" s="321"/>
    </row>
    <row r="33" spans="1:3" ht="33">
      <c r="A33" s="325"/>
      <c r="B33" s="325"/>
      <c r="C33" s="317"/>
    </row>
    <row r="34" spans="1:3" ht="33">
      <c r="A34" s="325"/>
      <c r="B34" s="325"/>
      <c r="C34" s="317"/>
    </row>
    <row r="35" spans="1:22" ht="61.5">
      <c r="A35" s="325"/>
      <c r="B35" s="325"/>
      <c r="C35" s="317"/>
      <c r="U35" s="302"/>
      <c r="V35" s="302"/>
    </row>
    <row r="36" spans="1:3" ht="33">
      <c r="A36" s="325"/>
      <c r="B36" s="325"/>
      <c r="C36" s="317"/>
    </row>
    <row r="37" spans="1:3" ht="33">
      <c r="A37" s="325"/>
      <c r="B37" s="325"/>
      <c r="C37" s="317"/>
    </row>
    <row r="38" spans="1:3" ht="33">
      <c r="A38" s="325"/>
      <c r="B38" s="325"/>
      <c r="C38" s="317"/>
    </row>
    <row r="39" spans="1:3" ht="33">
      <c r="A39" s="325"/>
      <c r="B39" s="325"/>
      <c r="C39" s="317"/>
    </row>
    <row r="40" spans="1:3" ht="33">
      <c r="A40" s="325"/>
      <c r="B40" s="325"/>
      <c r="C40" s="317"/>
    </row>
    <row r="41" spans="1:3" ht="33">
      <c r="A41" s="325"/>
      <c r="B41" s="325"/>
      <c r="C41" s="317"/>
    </row>
    <row r="42" spans="1:3" ht="33">
      <c r="A42" s="325"/>
      <c r="B42" s="325"/>
      <c r="C42" s="317"/>
    </row>
    <row r="43" spans="1:3" ht="33">
      <c r="A43" s="325"/>
      <c r="B43" s="325"/>
      <c r="C43" s="317"/>
    </row>
    <row r="44" spans="1:3" ht="33">
      <c r="A44" s="325"/>
      <c r="B44" s="325"/>
      <c r="C44" s="317"/>
    </row>
    <row r="45" spans="1:3" ht="33">
      <c r="A45" s="325"/>
      <c r="B45" s="325"/>
      <c r="C45" s="317"/>
    </row>
    <row r="46" spans="1:3" ht="33">
      <c r="A46" s="325"/>
      <c r="B46" s="325"/>
      <c r="C46" s="317"/>
    </row>
    <row r="47" spans="1:3" ht="33">
      <c r="A47" s="325"/>
      <c r="B47" s="325"/>
      <c r="C47" s="317"/>
    </row>
    <row r="48" spans="1:3" ht="33">
      <c r="A48" s="325"/>
      <c r="B48" s="325"/>
      <c r="C48" s="317"/>
    </row>
    <row r="49" spans="1:3" ht="33">
      <c r="A49" s="325"/>
      <c r="B49" s="325"/>
      <c r="C49" s="317"/>
    </row>
    <row r="50" spans="1:27" s="316" customFormat="1" ht="33">
      <c r="A50" s="325"/>
      <c r="B50" s="325"/>
      <c r="C50" s="317"/>
      <c r="D50" s="326"/>
      <c r="E50" s="326"/>
      <c r="F50" s="326"/>
      <c r="G50" s="326"/>
      <c r="O50" s="278"/>
      <c r="P50" s="278"/>
      <c r="U50" s="344"/>
      <c r="V50" s="344"/>
      <c r="W50" s="278"/>
      <c r="X50" s="278"/>
      <c r="Y50" s="278"/>
      <c r="Z50" s="278"/>
      <c r="AA50" s="278"/>
    </row>
    <row r="51" spans="1:27" s="316" customFormat="1" ht="33">
      <c r="A51" s="325"/>
      <c r="B51" s="325"/>
      <c r="C51" s="317"/>
      <c r="D51" s="326"/>
      <c r="E51" s="326"/>
      <c r="F51" s="326"/>
      <c r="G51" s="326"/>
      <c r="O51" s="278"/>
      <c r="P51" s="278"/>
      <c r="U51" s="344"/>
      <c r="V51" s="344"/>
      <c r="W51" s="278"/>
      <c r="X51" s="278"/>
      <c r="Y51" s="278"/>
      <c r="Z51" s="278"/>
      <c r="AA51" s="278"/>
    </row>
    <row r="52" spans="1:27" s="316" customFormat="1" ht="33">
      <c r="A52" s="325"/>
      <c r="B52" s="325"/>
      <c r="C52" s="317"/>
      <c r="D52" s="326"/>
      <c r="E52" s="326"/>
      <c r="F52" s="326"/>
      <c r="G52" s="326"/>
      <c r="O52" s="278"/>
      <c r="P52" s="278"/>
      <c r="U52" s="344"/>
      <c r="V52" s="344"/>
      <c r="W52" s="278"/>
      <c r="X52" s="278"/>
      <c r="Y52" s="278"/>
      <c r="Z52" s="278"/>
      <c r="AA52" s="278"/>
    </row>
    <row r="53" spans="1:27" s="316" customFormat="1" ht="33">
      <c r="A53" s="325"/>
      <c r="B53" s="325"/>
      <c r="C53" s="317"/>
      <c r="D53" s="326"/>
      <c r="E53" s="326"/>
      <c r="F53" s="326"/>
      <c r="G53" s="326"/>
      <c r="O53" s="278"/>
      <c r="P53" s="278"/>
      <c r="U53" s="344"/>
      <c r="V53" s="344"/>
      <c r="W53" s="278"/>
      <c r="X53" s="278"/>
      <c r="Y53" s="278"/>
      <c r="Z53" s="278"/>
      <c r="AA53" s="278"/>
    </row>
    <row r="54" spans="1:27" s="316" customFormat="1" ht="33">
      <c r="A54" s="325"/>
      <c r="B54" s="325"/>
      <c r="C54" s="317"/>
      <c r="D54" s="326"/>
      <c r="E54" s="326"/>
      <c r="F54" s="326"/>
      <c r="G54" s="326"/>
      <c r="O54" s="278"/>
      <c r="P54" s="278"/>
      <c r="U54" s="344"/>
      <c r="V54" s="344"/>
      <c r="W54" s="278"/>
      <c r="X54" s="278"/>
      <c r="Y54" s="278"/>
      <c r="Z54" s="278"/>
      <c r="AA54" s="278"/>
    </row>
    <row r="55" spans="1:27" s="316" customFormat="1" ht="33">
      <c r="A55" s="325"/>
      <c r="B55" s="325"/>
      <c r="C55" s="317"/>
      <c r="D55" s="326"/>
      <c r="E55" s="326"/>
      <c r="F55" s="326"/>
      <c r="G55" s="326"/>
      <c r="O55" s="278"/>
      <c r="P55" s="278"/>
      <c r="U55" s="344"/>
      <c r="V55" s="344"/>
      <c r="W55" s="278"/>
      <c r="X55" s="278"/>
      <c r="Y55" s="278"/>
      <c r="Z55" s="278"/>
      <c r="AA55" s="278"/>
    </row>
    <row r="56" spans="1:27" s="316" customFormat="1" ht="33">
      <c r="A56" s="325"/>
      <c r="B56" s="325"/>
      <c r="C56" s="317"/>
      <c r="D56" s="326"/>
      <c r="E56" s="326"/>
      <c r="F56" s="326"/>
      <c r="G56" s="326"/>
      <c r="O56" s="278"/>
      <c r="P56" s="278"/>
      <c r="U56" s="344"/>
      <c r="V56" s="344"/>
      <c r="W56" s="278"/>
      <c r="X56" s="278"/>
      <c r="Y56" s="278"/>
      <c r="Z56" s="278"/>
      <c r="AA56" s="278"/>
    </row>
    <row r="57" spans="1:27" s="316" customFormat="1" ht="33">
      <c r="A57" s="325"/>
      <c r="B57" s="325"/>
      <c r="C57" s="317"/>
      <c r="D57" s="326"/>
      <c r="E57" s="326"/>
      <c r="F57" s="326"/>
      <c r="G57" s="326"/>
      <c r="O57" s="278"/>
      <c r="P57" s="278"/>
      <c r="U57" s="344"/>
      <c r="V57" s="344"/>
      <c r="W57" s="278"/>
      <c r="X57" s="278"/>
      <c r="Y57" s="278"/>
      <c r="Z57" s="278"/>
      <c r="AA57" s="278"/>
    </row>
    <row r="58" spans="1:27" s="316" customFormat="1" ht="33">
      <c r="A58" s="325"/>
      <c r="B58" s="325"/>
      <c r="C58" s="317"/>
      <c r="D58" s="326"/>
      <c r="E58" s="326"/>
      <c r="F58" s="326"/>
      <c r="G58" s="326"/>
      <c r="O58" s="278"/>
      <c r="P58" s="278"/>
      <c r="U58" s="344"/>
      <c r="V58" s="344"/>
      <c r="W58" s="278"/>
      <c r="X58" s="278"/>
      <c r="Y58" s="278"/>
      <c r="Z58" s="278"/>
      <c r="AA58" s="278"/>
    </row>
    <row r="59" spans="1:27" s="316" customFormat="1" ht="33">
      <c r="A59" s="325"/>
      <c r="B59" s="325"/>
      <c r="C59" s="317"/>
      <c r="D59" s="326"/>
      <c r="E59" s="326"/>
      <c r="F59" s="326"/>
      <c r="G59" s="326"/>
      <c r="O59" s="278"/>
      <c r="P59" s="278"/>
      <c r="U59" s="344"/>
      <c r="V59" s="344"/>
      <c r="W59" s="278"/>
      <c r="X59" s="278"/>
      <c r="Y59" s="278"/>
      <c r="Z59" s="278"/>
      <c r="AA59" s="278"/>
    </row>
    <row r="60" spans="1:27" s="316" customFormat="1" ht="33">
      <c r="A60" s="325"/>
      <c r="B60" s="325"/>
      <c r="C60" s="317"/>
      <c r="D60" s="326"/>
      <c r="E60" s="326"/>
      <c r="F60" s="326"/>
      <c r="G60" s="326"/>
      <c r="O60" s="278"/>
      <c r="P60" s="278"/>
      <c r="U60" s="344"/>
      <c r="V60" s="344"/>
      <c r="W60" s="278"/>
      <c r="X60" s="278"/>
      <c r="Y60" s="278"/>
      <c r="Z60" s="278"/>
      <c r="AA60" s="278"/>
    </row>
    <row r="61" spans="1:27" s="316" customFormat="1" ht="33">
      <c r="A61" s="325"/>
      <c r="B61" s="325"/>
      <c r="C61" s="317"/>
      <c r="D61" s="326"/>
      <c r="E61" s="326"/>
      <c r="F61" s="326"/>
      <c r="G61" s="326"/>
      <c r="O61" s="278"/>
      <c r="P61" s="278"/>
      <c r="U61" s="344"/>
      <c r="V61" s="344"/>
      <c r="W61" s="278"/>
      <c r="X61" s="278"/>
      <c r="Y61" s="278"/>
      <c r="Z61" s="278"/>
      <c r="AA61" s="278"/>
    </row>
    <row r="62" spans="1:27" s="316" customFormat="1" ht="33">
      <c r="A62" s="325"/>
      <c r="B62" s="325"/>
      <c r="C62" s="317"/>
      <c r="D62" s="326"/>
      <c r="E62" s="326"/>
      <c r="F62" s="326"/>
      <c r="G62" s="326"/>
      <c r="O62" s="278"/>
      <c r="P62" s="278"/>
      <c r="U62" s="344"/>
      <c r="V62" s="344"/>
      <c r="W62" s="278"/>
      <c r="X62" s="278"/>
      <c r="Y62" s="278"/>
      <c r="Z62" s="278"/>
      <c r="AA62" s="278"/>
    </row>
    <row r="63" spans="1:27" s="316" customFormat="1" ht="33">
      <c r="A63" s="325"/>
      <c r="B63" s="325"/>
      <c r="C63" s="317"/>
      <c r="D63" s="326"/>
      <c r="E63" s="326"/>
      <c r="F63" s="326"/>
      <c r="G63" s="326"/>
      <c r="O63" s="278"/>
      <c r="P63" s="278"/>
      <c r="U63" s="344"/>
      <c r="V63" s="344"/>
      <c r="W63" s="278"/>
      <c r="X63" s="278"/>
      <c r="Y63" s="278"/>
      <c r="Z63" s="278"/>
      <c r="AA63" s="278"/>
    </row>
    <row r="64" spans="1:27" s="316" customFormat="1" ht="33">
      <c r="A64" s="325"/>
      <c r="B64" s="325"/>
      <c r="C64" s="317"/>
      <c r="D64" s="326"/>
      <c r="E64" s="326"/>
      <c r="F64" s="326"/>
      <c r="G64" s="326"/>
      <c r="O64" s="278"/>
      <c r="P64" s="278"/>
      <c r="U64" s="344"/>
      <c r="V64" s="344"/>
      <c r="W64" s="278"/>
      <c r="X64" s="278"/>
      <c r="Y64" s="278"/>
      <c r="Z64" s="278"/>
      <c r="AA64" s="278"/>
    </row>
    <row r="65" spans="1:27" s="316" customFormat="1" ht="33">
      <c r="A65" s="325"/>
      <c r="B65" s="325"/>
      <c r="C65" s="317"/>
      <c r="D65" s="326"/>
      <c r="E65" s="326"/>
      <c r="F65" s="326"/>
      <c r="G65" s="326"/>
      <c r="O65" s="278"/>
      <c r="P65" s="278"/>
      <c r="U65" s="344"/>
      <c r="V65" s="344"/>
      <c r="W65" s="278"/>
      <c r="X65" s="278"/>
      <c r="Y65" s="278"/>
      <c r="Z65" s="278"/>
      <c r="AA65" s="278"/>
    </row>
    <row r="66" spans="1:27" s="316" customFormat="1" ht="33">
      <c r="A66" s="325"/>
      <c r="B66" s="325"/>
      <c r="C66" s="317"/>
      <c r="D66" s="326"/>
      <c r="E66" s="326"/>
      <c r="F66" s="326"/>
      <c r="G66" s="326"/>
      <c r="O66" s="278"/>
      <c r="P66" s="278"/>
      <c r="U66" s="344"/>
      <c r="V66" s="344"/>
      <c r="W66" s="278"/>
      <c r="X66" s="278"/>
      <c r="Y66" s="278"/>
      <c r="Z66" s="278"/>
      <c r="AA66" s="278"/>
    </row>
    <row r="67" spans="1:27" s="316" customFormat="1" ht="33">
      <c r="A67" s="325"/>
      <c r="B67" s="325"/>
      <c r="C67" s="317"/>
      <c r="D67" s="326"/>
      <c r="E67" s="326"/>
      <c r="F67" s="326"/>
      <c r="G67" s="326"/>
      <c r="O67" s="278"/>
      <c r="P67" s="278"/>
      <c r="U67" s="344"/>
      <c r="V67" s="344"/>
      <c r="W67" s="278"/>
      <c r="X67" s="278"/>
      <c r="Y67" s="278"/>
      <c r="Z67" s="278"/>
      <c r="AA67" s="278"/>
    </row>
    <row r="68" spans="1:27" s="316" customFormat="1" ht="33">
      <c r="A68" s="325"/>
      <c r="B68" s="325"/>
      <c r="C68" s="317"/>
      <c r="D68" s="326"/>
      <c r="E68" s="326"/>
      <c r="F68" s="326"/>
      <c r="G68" s="326"/>
      <c r="O68" s="278"/>
      <c r="P68" s="278"/>
      <c r="U68" s="344"/>
      <c r="V68" s="344"/>
      <c r="W68" s="278"/>
      <c r="X68" s="278"/>
      <c r="Y68" s="278"/>
      <c r="Z68" s="278"/>
      <c r="AA68" s="278"/>
    </row>
    <row r="69" spans="1:27" s="316" customFormat="1" ht="33">
      <c r="A69" s="325"/>
      <c r="B69" s="325"/>
      <c r="C69" s="317"/>
      <c r="D69" s="326"/>
      <c r="E69" s="326"/>
      <c r="F69" s="326"/>
      <c r="G69" s="326"/>
      <c r="O69" s="278"/>
      <c r="P69" s="278"/>
      <c r="U69" s="344"/>
      <c r="V69" s="344"/>
      <c r="W69" s="278"/>
      <c r="X69" s="278"/>
      <c r="Y69" s="278"/>
      <c r="Z69" s="278"/>
      <c r="AA69" s="278"/>
    </row>
    <row r="70" spans="1:27" s="316" customFormat="1" ht="33">
      <c r="A70" s="325"/>
      <c r="B70" s="325"/>
      <c r="C70" s="317"/>
      <c r="D70" s="326"/>
      <c r="E70" s="326"/>
      <c r="F70" s="326"/>
      <c r="G70" s="326"/>
      <c r="O70" s="278"/>
      <c r="P70" s="278"/>
      <c r="U70" s="344"/>
      <c r="V70" s="344"/>
      <c r="W70" s="278"/>
      <c r="X70" s="278"/>
      <c r="Y70" s="278"/>
      <c r="Z70" s="278"/>
      <c r="AA70" s="278"/>
    </row>
    <row r="71" spans="1:27" s="316" customFormat="1" ht="33">
      <c r="A71" s="325"/>
      <c r="B71" s="325"/>
      <c r="C71" s="317"/>
      <c r="D71" s="326"/>
      <c r="E71" s="326"/>
      <c r="F71" s="326"/>
      <c r="G71" s="326"/>
      <c r="O71" s="278"/>
      <c r="P71" s="278"/>
      <c r="U71" s="344"/>
      <c r="V71" s="344"/>
      <c r="W71" s="278"/>
      <c r="X71" s="278"/>
      <c r="Y71" s="278"/>
      <c r="Z71" s="278"/>
      <c r="AA71" s="278"/>
    </row>
    <row r="72" spans="1:27" s="316" customFormat="1" ht="33">
      <c r="A72" s="325"/>
      <c r="B72" s="325"/>
      <c r="C72" s="317"/>
      <c r="D72" s="326"/>
      <c r="E72" s="326"/>
      <c r="F72" s="326"/>
      <c r="G72" s="326"/>
      <c r="O72" s="278"/>
      <c r="P72" s="278"/>
      <c r="U72" s="344"/>
      <c r="V72" s="344"/>
      <c r="W72" s="278"/>
      <c r="X72" s="278"/>
      <c r="Y72" s="278"/>
      <c r="Z72" s="278"/>
      <c r="AA72" s="278"/>
    </row>
    <row r="73" spans="1:27" s="316" customFormat="1" ht="33">
      <c r="A73" s="325"/>
      <c r="B73" s="325"/>
      <c r="C73" s="317"/>
      <c r="D73" s="326"/>
      <c r="E73" s="326"/>
      <c r="F73" s="326"/>
      <c r="G73" s="326"/>
      <c r="O73" s="278"/>
      <c r="P73" s="278"/>
      <c r="U73" s="344"/>
      <c r="V73" s="344"/>
      <c r="W73" s="278"/>
      <c r="X73" s="278"/>
      <c r="Y73" s="278"/>
      <c r="Z73" s="278"/>
      <c r="AA73" s="278"/>
    </row>
    <row r="74" spans="1:27" s="316" customFormat="1" ht="33">
      <c r="A74" s="325"/>
      <c r="B74" s="325"/>
      <c r="C74" s="317"/>
      <c r="D74" s="326"/>
      <c r="E74" s="326"/>
      <c r="F74" s="326"/>
      <c r="G74" s="326"/>
      <c r="O74" s="278"/>
      <c r="P74" s="278"/>
      <c r="U74" s="344"/>
      <c r="V74" s="344"/>
      <c r="W74" s="278"/>
      <c r="X74" s="278"/>
      <c r="Y74" s="278"/>
      <c r="Z74" s="278"/>
      <c r="AA74" s="278"/>
    </row>
    <row r="75" spans="1:27" s="316" customFormat="1" ht="33">
      <c r="A75" s="325"/>
      <c r="B75" s="325"/>
      <c r="C75" s="317"/>
      <c r="D75" s="326"/>
      <c r="E75" s="326"/>
      <c r="F75" s="326"/>
      <c r="G75" s="326"/>
      <c r="O75" s="278"/>
      <c r="P75" s="278"/>
      <c r="U75" s="344"/>
      <c r="V75" s="344"/>
      <c r="W75" s="278"/>
      <c r="X75" s="278"/>
      <c r="Y75" s="278"/>
      <c r="Z75" s="278"/>
      <c r="AA75" s="278"/>
    </row>
    <row r="76" spans="1:27" s="316" customFormat="1" ht="33">
      <c r="A76" s="325"/>
      <c r="B76" s="325"/>
      <c r="C76" s="317"/>
      <c r="D76" s="326"/>
      <c r="E76" s="326"/>
      <c r="F76" s="326"/>
      <c r="G76" s="326"/>
      <c r="O76" s="278"/>
      <c r="P76" s="278"/>
      <c r="U76" s="344"/>
      <c r="V76" s="344"/>
      <c r="W76" s="278"/>
      <c r="X76" s="278"/>
      <c r="Y76" s="278"/>
      <c r="Z76" s="278"/>
      <c r="AA76" s="278"/>
    </row>
    <row r="77" spans="1:27" s="316" customFormat="1" ht="33">
      <c r="A77" s="325"/>
      <c r="B77" s="325"/>
      <c r="C77" s="317"/>
      <c r="D77" s="326"/>
      <c r="E77" s="326"/>
      <c r="F77" s="326"/>
      <c r="G77" s="326"/>
      <c r="O77" s="278"/>
      <c r="P77" s="278"/>
      <c r="U77" s="344"/>
      <c r="V77" s="344"/>
      <c r="W77" s="278"/>
      <c r="X77" s="278"/>
      <c r="Y77" s="278"/>
      <c r="Z77" s="278"/>
      <c r="AA77" s="278"/>
    </row>
    <row r="78" spans="1:27" s="316" customFormat="1" ht="33">
      <c r="A78" s="325"/>
      <c r="B78" s="325"/>
      <c r="C78" s="317"/>
      <c r="D78" s="326"/>
      <c r="E78" s="326"/>
      <c r="F78" s="326"/>
      <c r="G78" s="326"/>
      <c r="O78" s="278"/>
      <c r="P78" s="278"/>
      <c r="U78" s="344"/>
      <c r="V78" s="344"/>
      <c r="W78" s="278"/>
      <c r="X78" s="278"/>
      <c r="Y78" s="278"/>
      <c r="Z78" s="278"/>
      <c r="AA78" s="278"/>
    </row>
    <row r="79" spans="1:27" s="316" customFormat="1" ht="33">
      <c r="A79" s="325"/>
      <c r="B79" s="325"/>
      <c r="C79" s="317"/>
      <c r="D79" s="326"/>
      <c r="E79" s="326"/>
      <c r="F79" s="326"/>
      <c r="G79" s="326"/>
      <c r="O79" s="278"/>
      <c r="P79" s="278"/>
      <c r="U79" s="344"/>
      <c r="V79" s="344"/>
      <c r="W79" s="278"/>
      <c r="X79" s="278"/>
      <c r="Y79" s="278"/>
      <c r="Z79" s="278"/>
      <c r="AA79" s="278"/>
    </row>
    <row r="80" spans="1:27" s="316" customFormat="1" ht="33">
      <c r="A80" s="325"/>
      <c r="B80" s="325"/>
      <c r="C80" s="317"/>
      <c r="D80" s="326"/>
      <c r="E80" s="326"/>
      <c r="F80" s="326"/>
      <c r="G80" s="326"/>
      <c r="O80" s="278"/>
      <c r="P80" s="278"/>
      <c r="U80" s="344"/>
      <c r="V80" s="344"/>
      <c r="W80" s="278"/>
      <c r="X80" s="278"/>
      <c r="Y80" s="278"/>
      <c r="Z80" s="278"/>
      <c r="AA80" s="278"/>
    </row>
    <row r="81" spans="1:27" s="316" customFormat="1" ht="33">
      <c r="A81" s="325"/>
      <c r="B81" s="325"/>
      <c r="C81" s="317"/>
      <c r="D81" s="326"/>
      <c r="E81" s="326"/>
      <c r="F81" s="326"/>
      <c r="G81" s="326"/>
      <c r="O81" s="278"/>
      <c r="P81" s="278"/>
      <c r="U81" s="344"/>
      <c r="V81" s="344"/>
      <c r="W81" s="278"/>
      <c r="X81" s="278"/>
      <c r="Y81" s="278"/>
      <c r="Z81" s="278"/>
      <c r="AA81" s="278"/>
    </row>
    <row r="82" spans="1:27" s="316" customFormat="1" ht="33">
      <c r="A82" s="325"/>
      <c r="B82" s="325"/>
      <c r="C82" s="317"/>
      <c r="D82" s="326"/>
      <c r="E82" s="326"/>
      <c r="F82" s="326"/>
      <c r="G82" s="326"/>
      <c r="O82" s="278"/>
      <c r="P82" s="278"/>
      <c r="U82" s="344"/>
      <c r="V82" s="344"/>
      <c r="W82" s="278"/>
      <c r="X82" s="278"/>
      <c r="Y82" s="278"/>
      <c r="Z82" s="278"/>
      <c r="AA82" s="278"/>
    </row>
    <row r="83" spans="1:27" s="316" customFormat="1" ht="33">
      <c r="A83" s="325"/>
      <c r="B83" s="325"/>
      <c r="C83" s="317"/>
      <c r="D83" s="326"/>
      <c r="E83" s="326"/>
      <c r="F83" s="326"/>
      <c r="G83" s="326"/>
      <c r="O83" s="278"/>
      <c r="P83" s="278"/>
      <c r="U83" s="344"/>
      <c r="V83" s="344"/>
      <c r="W83" s="278"/>
      <c r="X83" s="278"/>
      <c r="Y83" s="278"/>
      <c r="Z83" s="278"/>
      <c r="AA83" s="278"/>
    </row>
    <row r="84" spans="1:27" s="316" customFormat="1" ht="33">
      <c r="A84" s="325"/>
      <c r="B84" s="325"/>
      <c r="C84" s="317"/>
      <c r="D84" s="326"/>
      <c r="E84" s="326"/>
      <c r="F84" s="326"/>
      <c r="G84" s="326"/>
      <c r="O84" s="278"/>
      <c r="P84" s="278"/>
      <c r="U84" s="344"/>
      <c r="V84" s="344"/>
      <c r="W84" s="278"/>
      <c r="X84" s="278"/>
      <c r="Y84" s="278"/>
      <c r="Z84" s="278"/>
      <c r="AA84" s="278"/>
    </row>
    <row r="85" spans="1:27" s="316" customFormat="1" ht="33">
      <c r="A85" s="325"/>
      <c r="B85" s="325"/>
      <c r="C85" s="317"/>
      <c r="D85" s="326"/>
      <c r="E85" s="326"/>
      <c r="F85" s="326"/>
      <c r="G85" s="326"/>
      <c r="O85" s="278"/>
      <c r="P85" s="278"/>
      <c r="U85" s="344"/>
      <c r="V85" s="344"/>
      <c r="W85" s="278"/>
      <c r="X85" s="278"/>
      <c r="Y85" s="278"/>
      <c r="Z85" s="278"/>
      <c r="AA85" s="278"/>
    </row>
    <row r="86" spans="1:27" s="316" customFormat="1" ht="33">
      <c r="A86" s="325"/>
      <c r="B86" s="325"/>
      <c r="C86" s="317"/>
      <c r="D86" s="326"/>
      <c r="E86" s="326"/>
      <c r="F86" s="326"/>
      <c r="G86" s="326"/>
      <c r="O86" s="278"/>
      <c r="P86" s="278"/>
      <c r="U86" s="344"/>
      <c r="V86" s="344"/>
      <c r="W86" s="278"/>
      <c r="X86" s="278"/>
      <c r="Y86" s="278"/>
      <c r="Z86" s="278"/>
      <c r="AA86" s="278"/>
    </row>
    <row r="87" spans="1:27" s="316" customFormat="1" ht="33">
      <c r="A87" s="325"/>
      <c r="B87" s="325"/>
      <c r="C87" s="317"/>
      <c r="D87" s="326"/>
      <c r="E87" s="326"/>
      <c r="F87" s="326"/>
      <c r="G87" s="326"/>
      <c r="O87" s="278"/>
      <c r="P87" s="278"/>
      <c r="U87" s="344"/>
      <c r="V87" s="344"/>
      <c r="W87" s="278"/>
      <c r="X87" s="278"/>
      <c r="Y87" s="278"/>
      <c r="Z87" s="278"/>
      <c r="AA87" s="278"/>
    </row>
    <row r="88" spans="1:27" s="316" customFormat="1" ht="33">
      <c r="A88" s="325"/>
      <c r="B88" s="325"/>
      <c r="C88" s="317"/>
      <c r="D88" s="326"/>
      <c r="E88" s="326"/>
      <c r="F88" s="326"/>
      <c r="G88" s="326"/>
      <c r="O88" s="278"/>
      <c r="P88" s="278"/>
      <c r="U88" s="344"/>
      <c r="V88" s="344"/>
      <c r="W88" s="278"/>
      <c r="X88" s="278"/>
      <c r="Y88" s="278"/>
      <c r="Z88" s="278"/>
      <c r="AA88" s="278"/>
    </row>
    <row r="89" spans="1:27" s="316" customFormat="1" ht="33">
      <c r="A89" s="325"/>
      <c r="B89" s="325"/>
      <c r="C89" s="317"/>
      <c r="D89" s="326"/>
      <c r="E89" s="326"/>
      <c r="F89" s="326"/>
      <c r="G89" s="326"/>
      <c r="O89" s="278"/>
      <c r="P89" s="278"/>
      <c r="U89" s="344"/>
      <c r="V89" s="344"/>
      <c r="W89" s="278"/>
      <c r="X89" s="278"/>
      <c r="Y89" s="278"/>
      <c r="Z89" s="278"/>
      <c r="AA89" s="278"/>
    </row>
    <row r="90" spans="1:27" s="316" customFormat="1" ht="33">
      <c r="A90" s="325"/>
      <c r="B90" s="325"/>
      <c r="C90" s="317"/>
      <c r="D90" s="326"/>
      <c r="E90" s="326"/>
      <c r="F90" s="326"/>
      <c r="G90" s="326"/>
      <c r="O90" s="278"/>
      <c r="P90" s="278"/>
      <c r="U90" s="344"/>
      <c r="V90" s="344"/>
      <c r="W90" s="278"/>
      <c r="X90" s="278"/>
      <c r="Y90" s="278"/>
      <c r="Z90" s="278"/>
      <c r="AA90" s="278"/>
    </row>
    <row r="91" spans="1:27" s="316" customFormat="1" ht="33">
      <c r="A91" s="325"/>
      <c r="B91" s="325"/>
      <c r="C91" s="317"/>
      <c r="D91" s="326"/>
      <c r="E91" s="326"/>
      <c r="F91" s="326"/>
      <c r="G91" s="326"/>
      <c r="O91" s="278"/>
      <c r="P91" s="278"/>
      <c r="U91" s="344"/>
      <c r="V91" s="344"/>
      <c r="W91" s="278"/>
      <c r="X91" s="278"/>
      <c r="Y91" s="278"/>
      <c r="Z91" s="278"/>
      <c r="AA91" s="278"/>
    </row>
    <row r="92" spans="1:27" s="316" customFormat="1" ht="33">
      <c r="A92" s="325"/>
      <c r="B92" s="325"/>
      <c r="C92" s="317"/>
      <c r="D92" s="326"/>
      <c r="E92" s="326"/>
      <c r="F92" s="326"/>
      <c r="G92" s="326"/>
      <c r="O92" s="278"/>
      <c r="P92" s="278"/>
      <c r="U92" s="344"/>
      <c r="V92" s="344"/>
      <c r="W92" s="278"/>
      <c r="X92" s="278"/>
      <c r="Y92" s="278"/>
      <c r="Z92" s="278"/>
      <c r="AA92" s="278"/>
    </row>
    <row r="93" spans="1:27" s="316" customFormat="1" ht="33">
      <c r="A93" s="325"/>
      <c r="B93" s="325"/>
      <c r="C93" s="317"/>
      <c r="D93" s="326"/>
      <c r="E93" s="326"/>
      <c r="F93" s="326"/>
      <c r="G93" s="326"/>
      <c r="O93" s="278"/>
      <c r="P93" s="278"/>
      <c r="U93" s="344"/>
      <c r="V93" s="344"/>
      <c r="W93" s="278"/>
      <c r="X93" s="278"/>
      <c r="Y93" s="278"/>
      <c r="Z93" s="278"/>
      <c r="AA93" s="278"/>
    </row>
    <row r="94" spans="1:27" s="316" customFormat="1" ht="33">
      <c r="A94" s="325"/>
      <c r="B94" s="325"/>
      <c r="C94" s="317"/>
      <c r="D94" s="326"/>
      <c r="E94" s="326"/>
      <c r="F94" s="326"/>
      <c r="G94" s="326"/>
      <c r="O94" s="278"/>
      <c r="P94" s="278"/>
      <c r="U94" s="344"/>
      <c r="V94" s="344"/>
      <c r="W94" s="278"/>
      <c r="X94" s="278"/>
      <c r="Y94" s="278"/>
      <c r="Z94" s="278"/>
      <c r="AA94" s="278"/>
    </row>
    <row r="95" spans="1:27" s="316" customFormat="1" ht="33">
      <c r="A95" s="325"/>
      <c r="B95" s="325"/>
      <c r="C95" s="317"/>
      <c r="D95" s="326"/>
      <c r="E95" s="326"/>
      <c r="F95" s="326"/>
      <c r="G95" s="326"/>
      <c r="O95" s="278"/>
      <c r="P95" s="278"/>
      <c r="U95" s="344"/>
      <c r="V95" s="344"/>
      <c r="W95" s="278"/>
      <c r="X95" s="278"/>
      <c r="Y95" s="278"/>
      <c r="Z95" s="278"/>
      <c r="AA95" s="278"/>
    </row>
    <row r="96" spans="1:27" s="316" customFormat="1" ht="33">
      <c r="A96" s="325"/>
      <c r="B96" s="325"/>
      <c r="C96" s="317"/>
      <c r="D96" s="326"/>
      <c r="E96" s="326"/>
      <c r="F96" s="326"/>
      <c r="G96" s="326"/>
      <c r="O96" s="278"/>
      <c r="P96" s="278"/>
      <c r="U96" s="344"/>
      <c r="V96" s="344"/>
      <c r="W96" s="278"/>
      <c r="X96" s="278"/>
      <c r="Y96" s="278"/>
      <c r="Z96" s="278"/>
      <c r="AA96" s="278"/>
    </row>
    <row r="97" spans="1:27" s="316" customFormat="1" ht="33">
      <c r="A97" s="325"/>
      <c r="B97" s="325"/>
      <c r="C97" s="317"/>
      <c r="D97" s="326"/>
      <c r="E97" s="326"/>
      <c r="F97" s="326"/>
      <c r="G97" s="326"/>
      <c r="O97" s="278"/>
      <c r="P97" s="278"/>
      <c r="U97" s="344"/>
      <c r="V97" s="344"/>
      <c r="W97" s="278"/>
      <c r="X97" s="278"/>
      <c r="Y97" s="278"/>
      <c r="Z97" s="278"/>
      <c r="AA97" s="278"/>
    </row>
    <row r="98" spans="1:27" s="316" customFormat="1" ht="33">
      <c r="A98" s="325"/>
      <c r="B98" s="325"/>
      <c r="C98" s="317"/>
      <c r="D98" s="326"/>
      <c r="E98" s="326"/>
      <c r="F98" s="326"/>
      <c r="G98" s="326"/>
      <c r="O98" s="278"/>
      <c r="P98" s="278"/>
      <c r="U98" s="344"/>
      <c r="V98" s="344"/>
      <c r="W98" s="278"/>
      <c r="X98" s="278"/>
      <c r="Y98" s="278"/>
      <c r="Z98" s="278"/>
      <c r="AA98" s="278"/>
    </row>
    <row r="99" spans="1:27" s="316" customFormat="1" ht="33">
      <c r="A99" s="325"/>
      <c r="B99" s="325"/>
      <c r="C99" s="317"/>
      <c r="D99" s="326"/>
      <c r="E99" s="326"/>
      <c r="F99" s="326"/>
      <c r="G99" s="326"/>
      <c r="O99" s="278"/>
      <c r="P99" s="278"/>
      <c r="U99" s="344"/>
      <c r="V99" s="344"/>
      <c r="W99" s="278"/>
      <c r="X99" s="278"/>
      <c r="Y99" s="278"/>
      <c r="Z99" s="278"/>
      <c r="AA99" s="278"/>
    </row>
    <row r="100" spans="1:27" s="316" customFormat="1" ht="33">
      <c r="A100" s="325"/>
      <c r="B100" s="325"/>
      <c r="C100" s="317"/>
      <c r="D100" s="326"/>
      <c r="E100" s="326"/>
      <c r="F100" s="326"/>
      <c r="G100" s="326"/>
      <c r="O100" s="278"/>
      <c r="P100" s="278"/>
      <c r="U100" s="344"/>
      <c r="V100" s="344"/>
      <c r="W100" s="278"/>
      <c r="X100" s="278"/>
      <c r="Y100" s="278"/>
      <c r="Z100" s="278"/>
      <c r="AA100" s="278"/>
    </row>
    <row r="101" spans="1:27" s="316" customFormat="1" ht="33">
      <c r="A101" s="325"/>
      <c r="B101" s="325"/>
      <c r="C101" s="317"/>
      <c r="D101" s="326"/>
      <c r="E101" s="326"/>
      <c r="F101" s="326"/>
      <c r="G101" s="326"/>
      <c r="O101" s="278"/>
      <c r="P101" s="278"/>
      <c r="U101" s="344"/>
      <c r="V101" s="344"/>
      <c r="W101" s="278"/>
      <c r="X101" s="278"/>
      <c r="Y101" s="278"/>
      <c r="Z101" s="278"/>
      <c r="AA101" s="278"/>
    </row>
    <row r="102" spans="1:27" s="316" customFormat="1" ht="33">
      <c r="A102" s="325"/>
      <c r="B102" s="325"/>
      <c r="C102" s="317"/>
      <c r="D102" s="326"/>
      <c r="E102" s="326"/>
      <c r="F102" s="326"/>
      <c r="G102" s="326"/>
      <c r="O102" s="278"/>
      <c r="P102" s="278"/>
      <c r="U102" s="344"/>
      <c r="V102" s="344"/>
      <c r="W102" s="278"/>
      <c r="X102" s="278"/>
      <c r="Y102" s="278"/>
      <c r="Z102" s="278"/>
      <c r="AA102" s="278"/>
    </row>
    <row r="103" spans="1:27" s="316" customFormat="1" ht="33">
      <c r="A103" s="325"/>
      <c r="B103" s="325"/>
      <c r="C103" s="317"/>
      <c r="D103" s="326"/>
      <c r="E103" s="326"/>
      <c r="F103" s="326"/>
      <c r="G103" s="326"/>
      <c r="O103" s="278"/>
      <c r="P103" s="278"/>
      <c r="U103" s="344"/>
      <c r="V103" s="344"/>
      <c r="W103" s="278"/>
      <c r="X103" s="278"/>
      <c r="Y103" s="278"/>
      <c r="Z103" s="278"/>
      <c r="AA103" s="278"/>
    </row>
    <row r="104" spans="1:27" s="316" customFormat="1" ht="33">
      <c r="A104" s="325"/>
      <c r="B104" s="325"/>
      <c r="C104" s="317"/>
      <c r="D104" s="326"/>
      <c r="E104" s="326"/>
      <c r="F104" s="326"/>
      <c r="G104" s="326"/>
      <c r="O104" s="278"/>
      <c r="P104" s="278"/>
      <c r="U104" s="344"/>
      <c r="V104" s="344"/>
      <c r="W104" s="278"/>
      <c r="X104" s="278"/>
      <c r="Y104" s="278"/>
      <c r="Z104" s="278"/>
      <c r="AA104" s="278"/>
    </row>
    <row r="105" spans="1:27" s="316" customFormat="1" ht="33">
      <c r="A105" s="325"/>
      <c r="B105" s="325"/>
      <c r="C105" s="317"/>
      <c r="D105" s="326"/>
      <c r="E105" s="326"/>
      <c r="F105" s="326"/>
      <c r="G105" s="326"/>
      <c r="O105" s="278"/>
      <c r="P105" s="278"/>
      <c r="U105" s="344"/>
      <c r="V105" s="344"/>
      <c r="W105" s="278"/>
      <c r="X105" s="278"/>
      <c r="Y105" s="278"/>
      <c r="Z105" s="278"/>
      <c r="AA105" s="278"/>
    </row>
    <row r="106" spans="1:27" s="316" customFormat="1" ht="33">
      <c r="A106" s="325"/>
      <c r="B106" s="325"/>
      <c r="C106" s="317"/>
      <c r="D106" s="326"/>
      <c r="E106" s="326"/>
      <c r="F106" s="326"/>
      <c r="G106" s="326"/>
      <c r="O106" s="278"/>
      <c r="P106" s="278"/>
      <c r="U106" s="344"/>
      <c r="V106" s="344"/>
      <c r="W106" s="278"/>
      <c r="X106" s="278"/>
      <c r="Y106" s="278"/>
      <c r="Z106" s="278"/>
      <c r="AA106" s="278"/>
    </row>
    <row r="107" spans="1:27" s="316" customFormat="1" ht="33">
      <c r="A107" s="325"/>
      <c r="B107" s="325"/>
      <c r="C107" s="317"/>
      <c r="D107" s="326"/>
      <c r="E107" s="326"/>
      <c r="F107" s="326"/>
      <c r="G107" s="326"/>
      <c r="O107" s="278"/>
      <c r="P107" s="278"/>
      <c r="U107" s="344"/>
      <c r="V107" s="344"/>
      <c r="W107" s="278"/>
      <c r="X107" s="278"/>
      <c r="Y107" s="278"/>
      <c r="Z107" s="278"/>
      <c r="AA107" s="278"/>
    </row>
    <row r="108" spans="1:27" s="316" customFormat="1" ht="33">
      <c r="A108" s="325"/>
      <c r="B108" s="325"/>
      <c r="C108" s="317"/>
      <c r="D108" s="326"/>
      <c r="E108" s="326"/>
      <c r="F108" s="326"/>
      <c r="G108" s="326"/>
      <c r="O108" s="278"/>
      <c r="P108" s="278"/>
      <c r="U108" s="344"/>
      <c r="V108" s="344"/>
      <c r="W108" s="278"/>
      <c r="X108" s="278"/>
      <c r="Y108" s="278"/>
      <c r="Z108" s="278"/>
      <c r="AA108" s="278"/>
    </row>
    <row r="109" spans="1:27" s="316" customFormat="1" ht="33">
      <c r="A109" s="325"/>
      <c r="B109" s="325"/>
      <c r="C109" s="317"/>
      <c r="D109" s="326"/>
      <c r="E109" s="326"/>
      <c r="F109" s="326"/>
      <c r="G109" s="326"/>
      <c r="O109" s="278"/>
      <c r="P109" s="278"/>
      <c r="U109" s="344"/>
      <c r="V109" s="344"/>
      <c r="W109" s="278"/>
      <c r="X109" s="278"/>
      <c r="Y109" s="278"/>
      <c r="Z109" s="278"/>
      <c r="AA109" s="278"/>
    </row>
    <row r="110" spans="1:27" s="316" customFormat="1" ht="33">
      <c r="A110" s="325"/>
      <c r="B110" s="325"/>
      <c r="C110" s="317"/>
      <c r="D110" s="326"/>
      <c r="E110" s="326"/>
      <c r="F110" s="326"/>
      <c r="G110" s="326"/>
      <c r="O110" s="278"/>
      <c r="P110" s="278"/>
      <c r="U110" s="344"/>
      <c r="V110" s="344"/>
      <c r="W110" s="278"/>
      <c r="X110" s="278"/>
      <c r="Y110" s="278"/>
      <c r="Z110" s="278"/>
      <c r="AA110" s="278"/>
    </row>
    <row r="111" spans="1:27" s="316" customFormat="1" ht="33">
      <c r="A111" s="325"/>
      <c r="B111" s="325"/>
      <c r="C111" s="317"/>
      <c r="D111" s="326"/>
      <c r="E111" s="326"/>
      <c r="F111" s="326"/>
      <c r="G111" s="326"/>
      <c r="O111" s="278"/>
      <c r="P111" s="278"/>
      <c r="U111" s="344"/>
      <c r="V111" s="344"/>
      <c r="W111" s="278"/>
      <c r="X111" s="278"/>
      <c r="Y111" s="278"/>
      <c r="Z111" s="278"/>
      <c r="AA111" s="278"/>
    </row>
    <row r="112" spans="1:27" s="316" customFormat="1" ht="33">
      <c r="A112" s="325"/>
      <c r="B112" s="325"/>
      <c r="C112" s="317"/>
      <c r="D112" s="326"/>
      <c r="E112" s="326"/>
      <c r="F112" s="326"/>
      <c r="G112" s="326"/>
      <c r="O112" s="278"/>
      <c r="P112" s="278"/>
      <c r="U112" s="344"/>
      <c r="V112" s="344"/>
      <c r="W112" s="278"/>
      <c r="X112" s="278"/>
      <c r="Y112" s="278"/>
      <c r="Z112" s="278"/>
      <c r="AA112" s="278"/>
    </row>
    <row r="113" spans="1:27" s="316" customFormat="1" ht="33">
      <c r="A113" s="325"/>
      <c r="B113" s="325"/>
      <c r="C113" s="317"/>
      <c r="D113" s="326"/>
      <c r="E113" s="326"/>
      <c r="F113" s="326"/>
      <c r="G113" s="326"/>
      <c r="O113" s="278"/>
      <c r="P113" s="278"/>
      <c r="U113" s="344"/>
      <c r="V113" s="344"/>
      <c r="W113" s="278"/>
      <c r="X113" s="278"/>
      <c r="Y113" s="278"/>
      <c r="Z113" s="278"/>
      <c r="AA113" s="278"/>
    </row>
    <row r="114" spans="1:27" s="316" customFormat="1" ht="33">
      <c r="A114" s="325"/>
      <c r="B114" s="325"/>
      <c r="C114" s="317"/>
      <c r="D114" s="326"/>
      <c r="E114" s="326"/>
      <c r="F114" s="326"/>
      <c r="G114" s="326"/>
      <c r="O114" s="278"/>
      <c r="P114" s="278"/>
      <c r="U114" s="344"/>
      <c r="V114" s="344"/>
      <c r="W114" s="278"/>
      <c r="X114" s="278"/>
      <c r="Y114" s="278"/>
      <c r="Z114" s="278"/>
      <c r="AA114" s="278"/>
    </row>
    <row r="115" spans="1:27" s="316" customFormat="1" ht="33">
      <c r="A115" s="325"/>
      <c r="B115" s="325"/>
      <c r="C115" s="317"/>
      <c r="D115" s="326"/>
      <c r="E115" s="326"/>
      <c r="F115" s="326"/>
      <c r="G115" s="326"/>
      <c r="O115" s="278"/>
      <c r="P115" s="278"/>
      <c r="U115" s="344"/>
      <c r="V115" s="344"/>
      <c r="W115" s="278"/>
      <c r="X115" s="278"/>
      <c r="Y115" s="278"/>
      <c r="Z115" s="278"/>
      <c r="AA115" s="278"/>
    </row>
    <row r="116" spans="1:27" s="316" customFormat="1" ht="33">
      <c r="A116" s="325"/>
      <c r="B116" s="325"/>
      <c r="C116" s="317"/>
      <c r="D116" s="326"/>
      <c r="E116" s="326"/>
      <c r="F116" s="326"/>
      <c r="G116" s="326"/>
      <c r="O116" s="278"/>
      <c r="P116" s="278"/>
      <c r="U116" s="344"/>
      <c r="V116" s="344"/>
      <c r="W116" s="278"/>
      <c r="X116" s="278"/>
      <c r="Y116" s="278"/>
      <c r="Z116" s="278"/>
      <c r="AA116" s="278"/>
    </row>
    <row r="117" spans="1:27" s="316" customFormat="1" ht="33">
      <c r="A117" s="325"/>
      <c r="B117" s="325"/>
      <c r="C117" s="317"/>
      <c r="D117" s="326"/>
      <c r="E117" s="326"/>
      <c r="F117" s="326"/>
      <c r="G117" s="326"/>
      <c r="O117" s="278"/>
      <c r="P117" s="278"/>
      <c r="U117" s="344"/>
      <c r="V117" s="344"/>
      <c r="W117" s="278"/>
      <c r="X117" s="278"/>
      <c r="Y117" s="278"/>
      <c r="Z117" s="278"/>
      <c r="AA117" s="278"/>
    </row>
    <row r="118" spans="1:27" s="316" customFormat="1" ht="33">
      <c r="A118" s="325"/>
      <c r="B118" s="325"/>
      <c r="C118" s="317"/>
      <c r="D118" s="326"/>
      <c r="E118" s="326"/>
      <c r="F118" s="326"/>
      <c r="G118" s="326"/>
      <c r="O118" s="278"/>
      <c r="P118" s="278"/>
      <c r="U118" s="344"/>
      <c r="V118" s="344"/>
      <c r="W118" s="278"/>
      <c r="X118" s="278"/>
      <c r="Y118" s="278"/>
      <c r="Z118" s="278"/>
      <c r="AA118" s="278"/>
    </row>
    <row r="119" spans="1:27" s="316" customFormat="1" ht="33">
      <c r="A119" s="325"/>
      <c r="B119" s="325"/>
      <c r="C119" s="317"/>
      <c r="D119" s="326"/>
      <c r="E119" s="326"/>
      <c r="F119" s="326"/>
      <c r="G119" s="326"/>
      <c r="O119" s="278"/>
      <c r="P119" s="278"/>
      <c r="U119" s="344"/>
      <c r="V119" s="344"/>
      <c r="W119" s="278"/>
      <c r="X119" s="278"/>
      <c r="Y119" s="278"/>
      <c r="Z119" s="278"/>
      <c r="AA119" s="278"/>
    </row>
    <row r="120" spans="1:27" s="316" customFormat="1" ht="33">
      <c r="A120" s="325"/>
      <c r="B120" s="325"/>
      <c r="C120" s="317"/>
      <c r="D120" s="326"/>
      <c r="E120" s="326"/>
      <c r="F120" s="326"/>
      <c r="G120" s="326"/>
      <c r="O120" s="278"/>
      <c r="P120" s="278"/>
      <c r="U120" s="344"/>
      <c r="V120" s="344"/>
      <c r="W120" s="278"/>
      <c r="X120" s="278"/>
      <c r="Y120" s="278"/>
      <c r="Z120" s="278"/>
      <c r="AA120" s="278"/>
    </row>
    <row r="121" spans="1:27" s="316" customFormat="1" ht="33">
      <c r="A121" s="325"/>
      <c r="B121" s="325"/>
      <c r="C121" s="317"/>
      <c r="D121" s="326"/>
      <c r="E121" s="326"/>
      <c r="F121" s="326"/>
      <c r="G121" s="326"/>
      <c r="O121" s="278"/>
      <c r="P121" s="278"/>
      <c r="U121" s="344"/>
      <c r="V121" s="344"/>
      <c r="W121" s="278"/>
      <c r="X121" s="278"/>
      <c r="Y121" s="278"/>
      <c r="Z121" s="278"/>
      <c r="AA121" s="278"/>
    </row>
    <row r="122" spans="1:27" s="316" customFormat="1" ht="33">
      <c r="A122" s="325"/>
      <c r="B122" s="325"/>
      <c r="C122" s="317"/>
      <c r="D122" s="326"/>
      <c r="E122" s="326"/>
      <c r="F122" s="326"/>
      <c r="G122" s="326"/>
      <c r="O122" s="278"/>
      <c r="P122" s="278"/>
      <c r="U122" s="344"/>
      <c r="V122" s="344"/>
      <c r="W122" s="278"/>
      <c r="X122" s="278"/>
      <c r="Y122" s="278"/>
      <c r="Z122" s="278"/>
      <c r="AA122" s="278"/>
    </row>
    <row r="123" spans="1:27" s="316" customFormat="1" ht="33">
      <c r="A123" s="325"/>
      <c r="B123" s="325"/>
      <c r="C123" s="317"/>
      <c r="D123" s="326"/>
      <c r="E123" s="326"/>
      <c r="F123" s="326"/>
      <c r="G123" s="326"/>
      <c r="O123" s="278"/>
      <c r="P123" s="278"/>
      <c r="U123" s="344"/>
      <c r="V123" s="344"/>
      <c r="W123" s="278"/>
      <c r="X123" s="278"/>
      <c r="Y123" s="278"/>
      <c r="Z123" s="278"/>
      <c r="AA123" s="278"/>
    </row>
    <row r="124" spans="1:27" s="316" customFormat="1" ht="33">
      <c r="A124" s="325"/>
      <c r="B124" s="325"/>
      <c r="C124" s="317"/>
      <c r="D124" s="326"/>
      <c r="E124" s="326"/>
      <c r="F124" s="326"/>
      <c r="G124" s="326"/>
      <c r="O124" s="278"/>
      <c r="P124" s="278"/>
      <c r="U124" s="344"/>
      <c r="V124" s="344"/>
      <c r="W124" s="278"/>
      <c r="X124" s="278"/>
      <c r="Y124" s="278"/>
      <c r="Z124" s="278"/>
      <c r="AA124" s="278"/>
    </row>
  </sheetData>
  <sheetProtection/>
  <mergeCells count="117">
    <mergeCell ref="L32:M32"/>
    <mergeCell ref="O32:T32"/>
    <mergeCell ref="O30:T30"/>
    <mergeCell ref="Y9:Y10"/>
    <mergeCell ref="Y6:Y7"/>
    <mergeCell ref="L6:M6"/>
    <mergeCell ref="O31:T31"/>
    <mergeCell ref="O29:T29"/>
    <mergeCell ref="U25:U26"/>
    <mergeCell ref="V25:V26"/>
    <mergeCell ref="H31:I31"/>
    <mergeCell ref="J31:K31"/>
    <mergeCell ref="L31:M31"/>
    <mergeCell ref="X9:X10"/>
    <mergeCell ref="X31:Y31"/>
    <mergeCell ref="A32:C32"/>
    <mergeCell ref="D32:E32"/>
    <mergeCell ref="F32:G32"/>
    <mergeCell ref="H32:I32"/>
    <mergeCell ref="J32:K32"/>
    <mergeCell ref="A30:C30"/>
    <mergeCell ref="D30:E30"/>
    <mergeCell ref="F30:G30"/>
    <mergeCell ref="H30:I30"/>
    <mergeCell ref="J30:K30"/>
    <mergeCell ref="L30:M30"/>
    <mergeCell ref="A31:C31"/>
    <mergeCell ref="D31:E31"/>
    <mergeCell ref="F31:G31"/>
    <mergeCell ref="O28:T28"/>
    <mergeCell ref="A29:C29"/>
    <mergeCell ref="D29:E29"/>
    <mergeCell ref="F29:G29"/>
    <mergeCell ref="H29:I29"/>
    <mergeCell ref="J29:K29"/>
    <mergeCell ref="L29:M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W25:W26"/>
    <mergeCell ref="X25:X26"/>
    <mergeCell ref="Y25:Y26"/>
    <mergeCell ref="A26:C26"/>
    <mergeCell ref="D26:E26"/>
    <mergeCell ref="F26:G26"/>
    <mergeCell ref="H26:I26"/>
    <mergeCell ref="J26:K26"/>
    <mergeCell ref="O21:T21"/>
    <mergeCell ref="O22:T22"/>
    <mergeCell ref="O23:T23"/>
    <mergeCell ref="O24:T24"/>
    <mergeCell ref="A25:C25"/>
    <mergeCell ref="O25:T26"/>
    <mergeCell ref="L26:M26"/>
    <mergeCell ref="B18:C18"/>
    <mergeCell ref="P18:T18"/>
    <mergeCell ref="B19:C19"/>
    <mergeCell ref="O19:T19"/>
    <mergeCell ref="B20:C20"/>
    <mergeCell ref="O20:T20"/>
    <mergeCell ref="P9:T1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P13:T13"/>
    <mergeCell ref="B14:C14"/>
    <mergeCell ref="P14:T14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J9:J10"/>
    <mergeCell ref="A8:A10"/>
    <mergeCell ref="B8:C8"/>
    <mergeCell ref="K9:K10"/>
    <mergeCell ref="L9:L10"/>
    <mergeCell ref="M9:M10"/>
    <mergeCell ref="E9:E10"/>
    <mergeCell ref="F9:F10"/>
    <mergeCell ref="G9:G10"/>
    <mergeCell ref="H9:H10"/>
    <mergeCell ref="I9:I10"/>
    <mergeCell ref="W6:W7"/>
    <mergeCell ref="D7:E7"/>
    <mergeCell ref="F7:G7"/>
    <mergeCell ref="H7:I7"/>
    <mergeCell ref="J7:K7"/>
    <mergeCell ref="L7:M7"/>
    <mergeCell ref="J6:K6"/>
    <mergeCell ref="X6:X7"/>
    <mergeCell ref="A1:W2"/>
    <mergeCell ref="A3:Y3"/>
    <mergeCell ref="A4:Y4"/>
    <mergeCell ref="A5:Y5"/>
    <mergeCell ref="D6:E6"/>
    <mergeCell ref="F6:G6"/>
    <mergeCell ref="H6:I6"/>
    <mergeCell ref="U6:U7"/>
    <mergeCell ref="V6:V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1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77"/>
  <sheetViews>
    <sheetView view="pageBreakPreview" zoomScale="30" zoomScaleSheetLayoutView="30" zoomScalePageLayoutView="0" workbookViewId="0" topLeftCell="A1">
      <pane xSplit="3" ySplit="9" topLeftCell="D37" activePane="bottomRight" state="frozen"/>
      <selection pane="topLeft" activeCell="V53" sqref="V53"/>
      <selection pane="topRight" activeCell="V53" sqref="V53"/>
      <selection pane="bottomLeft" activeCell="V53" sqref="V53"/>
      <selection pane="bottomRight" activeCell="A2" sqref="A2:F2"/>
    </sheetView>
  </sheetViews>
  <sheetFormatPr defaultColWidth="9.00390625" defaultRowHeight="12.75"/>
  <cols>
    <col min="1" max="1" width="14.875" style="49" customWidth="1"/>
    <col min="2" max="2" width="15.125" style="7" customWidth="1"/>
    <col min="3" max="3" width="148.125" style="4" customWidth="1"/>
    <col min="4" max="5" width="49.25390625" style="4" customWidth="1"/>
    <col min="6" max="6" width="49.25390625" style="9" customWidth="1"/>
    <col min="7" max="7" width="43.625" style="4" bestFit="1" customWidth="1"/>
    <col min="8" max="8" width="50.875" style="4" bestFit="1" customWidth="1"/>
    <col min="9" max="9" width="35.75390625" style="4" bestFit="1" customWidth="1"/>
    <col min="10" max="10" width="43.625" style="4" bestFit="1" customWidth="1"/>
    <col min="11" max="11" width="50.875" style="4" bestFit="1" customWidth="1"/>
    <col min="12" max="12" width="35.75390625" style="4" bestFit="1" customWidth="1"/>
    <col min="13" max="16384" width="9.125" style="4" customWidth="1"/>
  </cols>
  <sheetData>
    <row r="1" spans="1:12" ht="27.75">
      <c r="A1" s="477" t="s">
        <v>594</v>
      </c>
      <c r="B1" s="478"/>
      <c r="C1" s="478"/>
      <c r="D1" s="478"/>
      <c r="E1" s="478"/>
      <c r="F1" s="479"/>
      <c r="G1" s="467"/>
      <c r="H1" s="468"/>
      <c r="I1" s="469"/>
      <c r="J1" s="467"/>
      <c r="K1" s="468"/>
      <c r="L1" s="469"/>
    </row>
    <row r="2" spans="1:12" ht="33">
      <c r="A2" s="480" t="s">
        <v>516</v>
      </c>
      <c r="B2" s="481"/>
      <c r="C2" s="481"/>
      <c r="D2" s="481"/>
      <c r="E2" s="481"/>
      <c r="F2" s="482"/>
      <c r="G2" s="470"/>
      <c r="H2" s="471"/>
      <c r="I2" s="472"/>
      <c r="J2" s="470"/>
      <c r="K2" s="471"/>
      <c r="L2" s="472"/>
    </row>
    <row r="3" spans="1:12" ht="75" customHeight="1">
      <c r="A3" s="483" t="s">
        <v>546</v>
      </c>
      <c r="B3" s="484"/>
      <c r="C3" s="484"/>
      <c r="D3" s="484"/>
      <c r="E3" s="484"/>
      <c r="F3" s="485"/>
      <c r="G3" s="470"/>
      <c r="H3" s="471"/>
      <c r="I3" s="472"/>
      <c r="J3" s="470"/>
      <c r="K3" s="471"/>
      <c r="L3" s="472"/>
    </row>
    <row r="4" spans="1:12" ht="20.25">
      <c r="A4" s="486" t="s">
        <v>92</v>
      </c>
      <c r="B4" s="487"/>
      <c r="C4" s="487"/>
      <c r="D4" s="487"/>
      <c r="E4" s="487"/>
      <c r="F4" s="488"/>
      <c r="G4" s="473"/>
      <c r="H4" s="474"/>
      <c r="I4" s="475"/>
      <c r="J4" s="473"/>
      <c r="K4" s="474"/>
      <c r="L4" s="475"/>
    </row>
    <row r="5" spans="1:12" ht="33">
      <c r="A5" s="489" t="s">
        <v>239</v>
      </c>
      <c r="B5" s="490" t="s">
        <v>207</v>
      </c>
      <c r="C5" s="490"/>
      <c r="D5" s="112" t="s">
        <v>238</v>
      </c>
      <c r="E5" s="112" t="s">
        <v>208</v>
      </c>
      <c r="F5" s="112" t="s">
        <v>210</v>
      </c>
      <c r="G5" s="112" t="s">
        <v>238</v>
      </c>
      <c r="H5" s="112" t="s">
        <v>208</v>
      </c>
      <c r="I5" s="112" t="s">
        <v>210</v>
      </c>
      <c r="J5" s="112" t="s">
        <v>238</v>
      </c>
      <c r="K5" s="112" t="s">
        <v>208</v>
      </c>
      <c r="L5" s="112" t="s">
        <v>210</v>
      </c>
    </row>
    <row r="6" spans="1:12" s="5" customFormat="1" ht="33">
      <c r="A6" s="489"/>
      <c r="B6" s="490" t="s">
        <v>240</v>
      </c>
      <c r="C6" s="490"/>
      <c r="D6" s="112" t="s">
        <v>93</v>
      </c>
      <c r="E6" s="112" t="s">
        <v>94</v>
      </c>
      <c r="F6" s="112" t="s">
        <v>95</v>
      </c>
      <c r="G6" s="112" t="s">
        <v>93</v>
      </c>
      <c r="H6" s="112" t="s">
        <v>94</v>
      </c>
      <c r="I6" s="112" t="s">
        <v>95</v>
      </c>
      <c r="J6" s="112" t="s">
        <v>93</v>
      </c>
      <c r="K6" s="112" t="s">
        <v>94</v>
      </c>
      <c r="L6" s="112" t="s">
        <v>95</v>
      </c>
    </row>
    <row r="7" spans="1:12" ht="20.25" customHeight="1">
      <c r="A7" s="489"/>
      <c r="B7" s="490"/>
      <c r="C7" s="490"/>
      <c r="D7" s="466" t="s">
        <v>96</v>
      </c>
      <c r="E7" s="466"/>
      <c r="F7" s="466"/>
      <c r="G7" s="466" t="s">
        <v>500</v>
      </c>
      <c r="H7" s="466"/>
      <c r="I7" s="466"/>
      <c r="J7" s="476">
        <v>42369</v>
      </c>
      <c r="K7" s="466"/>
      <c r="L7" s="466"/>
    </row>
    <row r="8" spans="1:12" ht="20.25">
      <c r="A8" s="489"/>
      <c r="B8" s="490"/>
      <c r="C8" s="490"/>
      <c r="D8" s="466"/>
      <c r="E8" s="466"/>
      <c r="F8" s="466"/>
      <c r="G8" s="466"/>
      <c r="H8" s="466"/>
      <c r="I8" s="466"/>
      <c r="J8" s="466"/>
      <c r="K8" s="466"/>
      <c r="L8" s="466"/>
    </row>
    <row r="9" spans="1:12" s="6" customFormat="1" ht="21" thickBot="1">
      <c r="A9" s="489"/>
      <c r="B9" s="490"/>
      <c r="C9" s="490"/>
      <c r="D9" s="466"/>
      <c r="E9" s="466"/>
      <c r="F9" s="466"/>
      <c r="G9" s="466"/>
      <c r="H9" s="466"/>
      <c r="I9" s="466"/>
      <c r="J9" s="466"/>
      <c r="K9" s="466"/>
      <c r="L9" s="466"/>
    </row>
    <row r="10" spans="1:12" s="95" customFormat="1" ht="55.5" customHeight="1" thickBot="1">
      <c r="A10" s="167">
        <v>1</v>
      </c>
      <c r="B10" s="99" t="s">
        <v>77</v>
      </c>
      <c r="C10" s="100" t="s">
        <v>294</v>
      </c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s="97" customFormat="1" ht="55.5" customHeight="1">
      <c r="A11" s="102">
        <v>2</v>
      </c>
      <c r="B11" s="103" t="s">
        <v>339</v>
      </c>
      <c r="C11" s="174" t="s">
        <v>308</v>
      </c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s="96" customFormat="1" ht="55.5" customHeight="1">
      <c r="A12" s="102">
        <v>3</v>
      </c>
      <c r="B12" s="103" t="s">
        <v>340</v>
      </c>
      <c r="C12" s="106" t="s">
        <v>309</v>
      </c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s="175" customFormat="1" ht="55.5" customHeight="1">
      <c r="A13" s="102">
        <v>4</v>
      </c>
      <c r="B13" s="103" t="s">
        <v>341</v>
      </c>
      <c r="C13" s="106" t="s">
        <v>310</v>
      </c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s="175" customFormat="1" ht="55.5" customHeight="1">
      <c r="A14" s="102">
        <v>5</v>
      </c>
      <c r="B14" s="103" t="s">
        <v>342</v>
      </c>
      <c r="C14" s="106" t="s">
        <v>311</v>
      </c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2" s="175" customFormat="1" ht="55.5" customHeight="1">
      <c r="A15" s="102">
        <v>6</v>
      </c>
      <c r="B15" s="103" t="s">
        <v>343</v>
      </c>
      <c r="C15" s="106" t="s">
        <v>312</v>
      </c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 s="175" customFormat="1" ht="55.5" customHeight="1">
      <c r="A16" s="102">
        <v>7</v>
      </c>
      <c r="B16" s="103" t="s">
        <v>344</v>
      </c>
      <c r="C16" s="106" t="s">
        <v>313</v>
      </c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s="175" customFormat="1" ht="55.5" customHeight="1">
      <c r="A17" s="102">
        <v>8</v>
      </c>
      <c r="B17" s="103" t="s">
        <v>345</v>
      </c>
      <c r="C17" s="106" t="s">
        <v>314</v>
      </c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s="96" customFormat="1" ht="55.5" customHeight="1">
      <c r="A18" s="167">
        <v>9</v>
      </c>
      <c r="B18" s="99" t="s">
        <v>81</v>
      </c>
      <c r="C18" s="100" t="s">
        <v>295</v>
      </c>
      <c r="D18" s="101">
        <v>19905</v>
      </c>
      <c r="E18" s="101"/>
      <c r="F18" s="101">
        <v>19905</v>
      </c>
      <c r="G18" s="101">
        <f>SUM(G19:G24)</f>
        <v>21161</v>
      </c>
      <c r="H18" s="101"/>
      <c r="I18" s="101">
        <f>SUM(I19:I24)</f>
        <v>21161</v>
      </c>
      <c r="J18" s="101"/>
      <c r="K18" s="101"/>
      <c r="L18" s="101"/>
    </row>
    <row r="19" spans="1:12" s="176" customFormat="1" ht="55.5" customHeight="1">
      <c r="A19" s="102">
        <v>10</v>
      </c>
      <c r="B19" s="103" t="s">
        <v>346</v>
      </c>
      <c r="C19" s="174" t="s">
        <v>491</v>
      </c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s="96" customFormat="1" ht="55.5" customHeight="1">
      <c r="A20" s="102">
        <v>11</v>
      </c>
      <c r="B20" s="103" t="s">
        <v>347</v>
      </c>
      <c r="C20" s="106" t="s">
        <v>492</v>
      </c>
      <c r="D20" s="111"/>
      <c r="E20" s="111"/>
      <c r="F20" s="111"/>
      <c r="G20" s="111"/>
      <c r="H20" s="111"/>
      <c r="I20" s="111"/>
      <c r="J20" s="111"/>
      <c r="K20" s="111"/>
      <c r="L20" s="111"/>
    </row>
    <row r="21" spans="1:12" s="96" customFormat="1" ht="55.5" customHeight="1">
      <c r="A21" s="102">
        <v>12</v>
      </c>
      <c r="B21" s="103" t="s">
        <v>348</v>
      </c>
      <c r="C21" s="106" t="s">
        <v>493</v>
      </c>
      <c r="D21" s="111">
        <v>15671</v>
      </c>
      <c r="E21" s="111"/>
      <c r="F21" s="111">
        <v>15671</v>
      </c>
      <c r="G21" s="111">
        <v>19325</v>
      </c>
      <c r="H21" s="111"/>
      <c r="I21" s="111">
        <v>19325</v>
      </c>
      <c r="J21" s="111"/>
      <c r="K21" s="111"/>
      <c r="L21" s="111"/>
    </row>
    <row r="22" spans="1:12" s="96" customFormat="1" ht="55.5" customHeight="1">
      <c r="A22" s="102">
        <v>13</v>
      </c>
      <c r="B22" s="103" t="s">
        <v>349</v>
      </c>
      <c r="C22" s="106" t="s">
        <v>317</v>
      </c>
      <c r="D22" s="111">
        <v>2</v>
      </c>
      <c r="E22" s="111"/>
      <c r="F22" s="111">
        <v>2</v>
      </c>
      <c r="G22" s="111">
        <v>2</v>
      </c>
      <c r="H22" s="111"/>
      <c r="I22" s="111">
        <v>2</v>
      </c>
      <c r="J22" s="111"/>
      <c r="K22" s="111"/>
      <c r="L22" s="111"/>
    </row>
    <row r="23" spans="1:12" s="176" customFormat="1" ht="55.5" customHeight="1">
      <c r="A23" s="102">
        <v>14</v>
      </c>
      <c r="B23" s="103" t="s">
        <v>350</v>
      </c>
      <c r="C23" s="106" t="s">
        <v>318</v>
      </c>
      <c r="D23" s="111">
        <v>4232</v>
      </c>
      <c r="E23" s="111"/>
      <c r="F23" s="111">
        <v>4232</v>
      </c>
      <c r="G23" s="111">
        <v>1834</v>
      </c>
      <c r="H23" s="111"/>
      <c r="I23" s="111">
        <v>1834</v>
      </c>
      <c r="J23" s="111"/>
      <c r="K23" s="111"/>
      <c r="L23" s="111"/>
    </row>
    <row r="24" spans="1:12" s="175" customFormat="1" ht="55.5" customHeight="1">
      <c r="A24" s="102">
        <v>15</v>
      </c>
      <c r="B24" s="103" t="s">
        <v>351</v>
      </c>
      <c r="C24" s="106" t="s">
        <v>319</v>
      </c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2" s="96" customFormat="1" ht="55.5" customHeight="1">
      <c r="A25" s="167">
        <v>16</v>
      </c>
      <c r="B25" s="182" t="s">
        <v>79</v>
      </c>
      <c r="C25" s="100" t="s">
        <v>127</v>
      </c>
      <c r="D25" s="101"/>
      <c r="E25" s="101"/>
      <c r="F25" s="101"/>
      <c r="G25" s="101"/>
      <c r="H25" s="101"/>
      <c r="I25" s="101"/>
      <c r="J25" s="101"/>
      <c r="K25" s="101"/>
      <c r="L25" s="101"/>
    </row>
    <row r="26" spans="1:12" s="96" customFormat="1" ht="55.5" customHeight="1">
      <c r="A26" s="102">
        <v>17</v>
      </c>
      <c r="B26" s="103" t="s">
        <v>352</v>
      </c>
      <c r="C26" s="106" t="s">
        <v>321</v>
      </c>
      <c r="D26" s="111"/>
      <c r="E26" s="111"/>
      <c r="F26" s="111"/>
      <c r="G26" s="111"/>
      <c r="H26" s="111"/>
      <c r="I26" s="111"/>
      <c r="J26" s="111"/>
      <c r="K26" s="111"/>
      <c r="L26" s="111"/>
    </row>
    <row r="27" spans="1:12" s="175" customFormat="1" ht="55.5" customHeight="1">
      <c r="A27" s="102">
        <v>18</v>
      </c>
      <c r="B27" s="103" t="s">
        <v>353</v>
      </c>
      <c r="C27" s="106" t="s">
        <v>322</v>
      </c>
      <c r="D27" s="111"/>
      <c r="E27" s="111"/>
      <c r="F27" s="111"/>
      <c r="G27" s="111"/>
      <c r="H27" s="111"/>
      <c r="I27" s="111"/>
      <c r="J27" s="111"/>
      <c r="K27" s="111"/>
      <c r="L27" s="111"/>
    </row>
    <row r="28" spans="1:12" s="168" customFormat="1" ht="55.5" customHeight="1">
      <c r="A28" s="102">
        <v>19</v>
      </c>
      <c r="B28" s="103" t="s">
        <v>354</v>
      </c>
      <c r="C28" s="106" t="s">
        <v>323</v>
      </c>
      <c r="D28" s="111"/>
      <c r="E28" s="111"/>
      <c r="F28" s="111"/>
      <c r="G28" s="111"/>
      <c r="H28" s="111"/>
      <c r="I28" s="111"/>
      <c r="J28" s="111"/>
      <c r="K28" s="111"/>
      <c r="L28" s="111"/>
    </row>
    <row r="29" spans="1:12" s="169" customFormat="1" ht="55.5" customHeight="1" thickBot="1">
      <c r="A29" s="102">
        <v>20</v>
      </c>
      <c r="B29" s="103" t="s">
        <v>355</v>
      </c>
      <c r="C29" s="106" t="s">
        <v>324</v>
      </c>
      <c r="D29" s="111"/>
      <c r="E29" s="111"/>
      <c r="F29" s="111"/>
      <c r="G29" s="111"/>
      <c r="H29" s="111"/>
      <c r="I29" s="111"/>
      <c r="J29" s="111"/>
      <c r="K29" s="111"/>
      <c r="L29" s="111"/>
    </row>
    <row r="30" spans="1:12" s="173" customFormat="1" ht="55.5" customHeight="1" thickBot="1">
      <c r="A30" s="102">
        <v>21</v>
      </c>
      <c r="B30" s="103" t="s">
        <v>356</v>
      </c>
      <c r="C30" s="184" t="s">
        <v>325</v>
      </c>
      <c r="D30" s="111"/>
      <c r="E30" s="111"/>
      <c r="F30" s="111"/>
      <c r="G30" s="111"/>
      <c r="H30" s="111"/>
      <c r="I30" s="111"/>
      <c r="J30" s="111"/>
      <c r="K30" s="111"/>
      <c r="L30" s="111"/>
    </row>
    <row r="31" spans="1:12" s="177" customFormat="1" ht="55.5" customHeight="1">
      <c r="A31" s="102">
        <v>22</v>
      </c>
      <c r="B31" s="103" t="s">
        <v>357</v>
      </c>
      <c r="C31" s="183" t="s">
        <v>116</v>
      </c>
      <c r="D31" s="111"/>
      <c r="E31" s="111"/>
      <c r="F31" s="111"/>
      <c r="G31" s="111"/>
      <c r="H31" s="111"/>
      <c r="I31" s="111"/>
      <c r="J31" s="111"/>
      <c r="K31" s="111"/>
      <c r="L31" s="111"/>
    </row>
    <row r="32" spans="1:12" s="176" customFormat="1" ht="55.5" customHeight="1">
      <c r="A32" s="102">
        <v>23</v>
      </c>
      <c r="B32" s="103" t="s">
        <v>358</v>
      </c>
      <c r="C32" s="183" t="s">
        <v>198</v>
      </c>
      <c r="D32" s="111"/>
      <c r="E32" s="111"/>
      <c r="F32" s="111"/>
      <c r="G32" s="111"/>
      <c r="H32" s="111"/>
      <c r="I32" s="111"/>
      <c r="J32" s="111"/>
      <c r="K32" s="111"/>
      <c r="L32" s="111"/>
    </row>
    <row r="33" spans="1:12" s="176" customFormat="1" ht="55.5" customHeight="1">
      <c r="A33" s="102">
        <v>24</v>
      </c>
      <c r="B33" s="103" t="s">
        <v>359</v>
      </c>
      <c r="C33" s="183" t="s">
        <v>117</v>
      </c>
      <c r="D33" s="111"/>
      <c r="E33" s="111"/>
      <c r="F33" s="111"/>
      <c r="G33" s="111"/>
      <c r="H33" s="111"/>
      <c r="I33" s="111"/>
      <c r="J33" s="111"/>
      <c r="K33" s="111"/>
      <c r="L33" s="111"/>
    </row>
    <row r="34" spans="1:12" s="176" customFormat="1" ht="55.5" customHeight="1">
      <c r="A34" s="102">
        <v>25</v>
      </c>
      <c r="B34" s="103" t="s">
        <v>360</v>
      </c>
      <c r="C34" s="183" t="s">
        <v>118</v>
      </c>
      <c r="D34" s="111"/>
      <c r="E34" s="111"/>
      <c r="F34" s="111"/>
      <c r="G34" s="111"/>
      <c r="H34" s="111"/>
      <c r="I34" s="111"/>
      <c r="J34" s="111"/>
      <c r="K34" s="111"/>
      <c r="L34" s="111"/>
    </row>
    <row r="35" spans="1:12" s="175" customFormat="1" ht="55.5" customHeight="1">
      <c r="A35" s="102">
        <v>26</v>
      </c>
      <c r="B35" s="103" t="s">
        <v>361</v>
      </c>
      <c r="C35" s="183" t="s">
        <v>119</v>
      </c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s="175" customFormat="1" ht="55.5" customHeight="1">
      <c r="A36" s="102">
        <v>27</v>
      </c>
      <c r="B36" s="103" t="s">
        <v>362</v>
      </c>
      <c r="C36" s="183" t="s">
        <v>120</v>
      </c>
      <c r="D36" s="111"/>
      <c r="E36" s="111"/>
      <c r="F36" s="111"/>
      <c r="G36" s="111"/>
      <c r="H36" s="111"/>
      <c r="I36" s="111"/>
      <c r="J36" s="111"/>
      <c r="K36" s="111"/>
      <c r="L36" s="111"/>
    </row>
    <row r="37" spans="1:12" s="175" customFormat="1" ht="55.5" customHeight="1">
      <c r="A37" s="102">
        <v>28</v>
      </c>
      <c r="B37" s="103" t="s">
        <v>363</v>
      </c>
      <c r="C37" s="183" t="s">
        <v>121</v>
      </c>
      <c r="D37" s="111"/>
      <c r="E37" s="111"/>
      <c r="F37" s="111"/>
      <c r="G37" s="111"/>
      <c r="H37" s="111"/>
      <c r="I37" s="111"/>
      <c r="J37" s="111"/>
      <c r="K37" s="111"/>
      <c r="L37" s="111"/>
    </row>
    <row r="38" spans="1:12" s="175" customFormat="1" ht="55.5" customHeight="1">
      <c r="A38" s="102">
        <v>29</v>
      </c>
      <c r="B38" s="103" t="s">
        <v>364</v>
      </c>
      <c r="C38" s="106" t="s">
        <v>326</v>
      </c>
      <c r="D38" s="111"/>
      <c r="E38" s="111"/>
      <c r="F38" s="111"/>
      <c r="G38" s="111"/>
      <c r="H38" s="111"/>
      <c r="I38" s="111"/>
      <c r="J38" s="111"/>
      <c r="K38" s="111"/>
      <c r="L38" s="111"/>
    </row>
    <row r="39" spans="1:12" s="175" customFormat="1" ht="55.5" customHeight="1">
      <c r="A39" s="102">
        <v>30</v>
      </c>
      <c r="B39" s="103" t="s">
        <v>365</v>
      </c>
      <c r="C39" s="106" t="s">
        <v>327</v>
      </c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2" s="175" customFormat="1" ht="55.5" customHeight="1">
      <c r="A40" s="102">
        <v>31</v>
      </c>
      <c r="B40" s="103" t="s">
        <v>366</v>
      </c>
      <c r="C40" s="106" t="s">
        <v>328</v>
      </c>
      <c r="D40" s="111"/>
      <c r="E40" s="111"/>
      <c r="F40" s="111"/>
      <c r="G40" s="111"/>
      <c r="H40" s="111"/>
      <c r="I40" s="111"/>
      <c r="J40" s="111"/>
      <c r="K40" s="111"/>
      <c r="L40" s="111"/>
    </row>
    <row r="41" spans="1:12" s="96" customFormat="1" ht="55.5" customHeight="1">
      <c r="A41" s="167">
        <v>32</v>
      </c>
      <c r="B41" s="182" t="s">
        <v>296</v>
      </c>
      <c r="C41" s="185" t="s">
        <v>297</v>
      </c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s="175" customFormat="1" ht="55.5" customHeight="1">
      <c r="A42" s="102">
        <v>33</v>
      </c>
      <c r="B42" s="103" t="s">
        <v>367</v>
      </c>
      <c r="C42" s="104" t="s">
        <v>329</v>
      </c>
      <c r="D42" s="111"/>
      <c r="E42" s="111"/>
      <c r="F42" s="111"/>
      <c r="G42" s="111"/>
      <c r="H42" s="111"/>
      <c r="I42" s="111"/>
      <c r="J42" s="111"/>
      <c r="K42" s="111"/>
      <c r="L42" s="111"/>
    </row>
    <row r="43" spans="1:12" s="175" customFormat="1" ht="55.5" customHeight="1">
      <c r="A43" s="102">
        <v>34</v>
      </c>
      <c r="B43" s="103" t="s">
        <v>368</v>
      </c>
      <c r="C43" s="104" t="s">
        <v>330</v>
      </c>
      <c r="D43" s="111"/>
      <c r="E43" s="111"/>
      <c r="F43" s="111"/>
      <c r="G43" s="111"/>
      <c r="H43" s="111"/>
      <c r="I43" s="111"/>
      <c r="J43" s="111"/>
      <c r="K43" s="111"/>
      <c r="L43" s="111"/>
    </row>
    <row r="44" spans="1:12" s="178" customFormat="1" ht="55.5" customHeight="1" thickBot="1">
      <c r="A44" s="102">
        <v>35</v>
      </c>
      <c r="B44" s="103" t="s">
        <v>369</v>
      </c>
      <c r="C44" s="104" t="s">
        <v>331</v>
      </c>
      <c r="D44" s="111"/>
      <c r="E44" s="111"/>
      <c r="F44" s="111"/>
      <c r="G44" s="111"/>
      <c r="H44" s="111"/>
      <c r="I44" s="111"/>
      <c r="J44" s="111"/>
      <c r="K44" s="111"/>
      <c r="L44" s="111"/>
    </row>
    <row r="45" spans="1:12" s="95" customFormat="1" ht="75.75" thickBot="1">
      <c r="A45" s="167">
        <v>36</v>
      </c>
      <c r="B45" s="99" t="s">
        <v>298</v>
      </c>
      <c r="C45" s="213" t="s">
        <v>408</v>
      </c>
      <c r="D45" s="101">
        <v>35650</v>
      </c>
      <c r="E45" s="101"/>
      <c r="F45" s="101">
        <v>35650</v>
      </c>
      <c r="G45" s="101">
        <v>39971</v>
      </c>
      <c r="H45" s="101"/>
      <c r="I45" s="101">
        <v>39971</v>
      </c>
      <c r="J45" s="101"/>
      <c r="K45" s="101"/>
      <c r="L45" s="101"/>
    </row>
    <row r="46" spans="1:12" s="170" customFormat="1" ht="75">
      <c r="A46" s="167">
        <v>37</v>
      </c>
      <c r="B46" s="182" t="s">
        <v>85</v>
      </c>
      <c r="C46" s="186" t="s">
        <v>301</v>
      </c>
      <c r="D46" s="101"/>
      <c r="E46" s="101"/>
      <c r="F46" s="101"/>
      <c r="G46" s="101"/>
      <c r="H46" s="101"/>
      <c r="I46" s="101"/>
      <c r="J46" s="101"/>
      <c r="K46" s="101"/>
      <c r="L46" s="101"/>
    </row>
    <row r="47" spans="1:12" s="175" customFormat="1" ht="55.5" customHeight="1">
      <c r="A47" s="102">
        <v>38</v>
      </c>
      <c r="B47" s="103" t="s">
        <v>370</v>
      </c>
      <c r="C47" s="179" t="s">
        <v>332</v>
      </c>
      <c r="D47" s="111"/>
      <c r="E47" s="111"/>
      <c r="F47" s="111"/>
      <c r="G47" s="111"/>
      <c r="H47" s="111"/>
      <c r="I47" s="111"/>
      <c r="J47" s="111"/>
      <c r="K47" s="111"/>
      <c r="L47" s="111"/>
    </row>
    <row r="48" spans="1:12" s="178" customFormat="1" ht="55.5" customHeight="1" thickBot="1">
      <c r="A48" s="102">
        <v>39</v>
      </c>
      <c r="B48" s="103" t="s">
        <v>371</v>
      </c>
      <c r="C48" s="179" t="s">
        <v>413</v>
      </c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 s="173" customFormat="1" ht="55.5" customHeight="1" thickBot="1">
      <c r="A49" s="102">
        <v>40</v>
      </c>
      <c r="B49" s="103" t="s">
        <v>372</v>
      </c>
      <c r="C49" s="179" t="s">
        <v>334</v>
      </c>
      <c r="D49" s="111"/>
      <c r="E49" s="111"/>
      <c r="F49" s="111"/>
      <c r="G49" s="111"/>
      <c r="H49" s="111"/>
      <c r="I49" s="111"/>
      <c r="J49" s="111"/>
      <c r="K49" s="111"/>
      <c r="L49" s="111"/>
    </row>
    <row r="50" spans="1:12" s="187" customFormat="1" ht="75">
      <c r="A50" s="167">
        <v>41</v>
      </c>
      <c r="B50" s="182" t="s">
        <v>84</v>
      </c>
      <c r="C50" s="186" t="s">
        <v>300</v>
      </c>
      <c r="D50" s="101"/>
      <c r="E50" s="101"/>
      <c r="F50" s="101"/>
      <c r="G50" s="101"/>
      <c r="H50" s="101"/>
      <c r="I50" s="101"/>
      <c r="J50" s="101"/>
      <c r="K50" s="101"/>
      <c r="L50" s="101"/>
    </row>
    <row r="51" spans="1:12" s="175" customFormat="1" ht="55.5" customHeight="1">
      <c r="A51" s="102">
        <v>42</v>
      </c>
      <c r="B51" s="103" t="s">
        <v>373</v>
      </c>
      <c r="C51" s="174" t="s">
        <v>97</v>
      </c>
      <c r="D51" s="111"/>
      <c r="E51" s="111"/>
      <c r="F51" s="111"/>
      <c r="G51" s="111"/>
      <c r="H51" s="111"/>
      <c r="I51" s="111"/>
      <c r="J51" s="111"/>
      <c r="K51" s="111"/>
      <c r="L51" s="111"/>
    </row>
    <row r="52" spans="1:12" s="175" customFormat="1" ht="55.5" customHeight="1">
      <c r="A52" s="102">
        <v>43</v>
      </c>
      <c r="B52" s="103" t="s">
        <v>374</v>
      </c>
      <c r="C52" s="174" t="s">
        <v>98</v>
      </c>
      <c r="D52" s="111"/>
      <c r="E52" s="111"/>
      <c r="F52" s="111"/>
      <c r="G52" s="111"/>
      <c r="H52" s="111"/>
      <c r="I52" s="111"/>
      <c r="J52" s="111"/>
      <c r="K52" s="111"/>
      <c r="L52" s="111"/>
    </row>
    <row r="53" spans="1:12" s="187" customFormat="1" ht="55.5" customHeight="1">
      <c r="A53" s="167">
        <v>44</v>
      </c>
      <c r="B53" s="182" t="s">
        <v>86</v>
      </c>
      <c r="C53" s="188" t="s">
        <v>335</v>
      </c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2" s="175" customFormat="1" ht="55.5" customHeight="1">
      <c r="A54" s="102">
        <v>45</v>
      </c>
      <c r="B54" s="103" t="s">
        <v>375</v>
      </c>
      <c r="C54" s="106" t="s">
        <v>336</v>
      </c>
      <c r="D54" s="111"/>
      <c r="E54" s="111"/>
      <c r="F54" s="111"/>
      <c r="G54" s="111"/>
      <c r="H54" s="111"/>
      <c r="I54" s="111"/>
      <c r="J54" s="111"/>
      <c r="K54" s="111"/>
      <c r="L54" s="111"/>
    </row>
    <row r="55" spans="1:12" s="175" customFormat="1" ht="55.5" customHeight="1" thickBot="1">
      <c r="A55" s="102">
        <v>46</v>
      </c>
      <c r="B55" s="103" t="s">
        <v>376</v>
      </c>
      <c r="C55" s="106" t="s">
        <v>337</v>
      </c>
      <c r="D55" s="111"/>
      <c r="E55" s="111"/>
      <c r="F55" s="111"/>
      <c r="G55" s="111"/>
      <c r="H55" s="111"/>
      <c r="I55" s="111"/>
      <c r="J55" s="111"/>
      <c r="K55" s="111"/>
      <c r="L55" s="111"/>
    </row>
    <row r="56" spans="1:12" s="180" customFormat="1" ht="55.5" customHeight="1" thickBot="1">
      <c r="A56" s="102">
        <v>47</v>
      </c>
      <c r="B56" s="103" t="s">
        <v>377</v>
      </c>
      <c r="C56" s="106" t="s">
        <v>338</v>
      </c>
      <c r="D56" s="111"/>
      <c r="E56" s="111"/>
      <c r="F56" s="111"/>
      <c r="G56" s="111"/>
      <c r="H56" s="111"/>
      <c r="I56" s="111"/>
      <c r="J56" s="111"/>
      <c r="K56" s="111"/>
      <c r="L56" s="111"/>
    </row>
    <row r="57" spans="1:12" s="170" customFormat="1" ht="55.5" customHeight="1">
      <c r="A57" s="167">
        <v>48</v>
      </c>
      <c r="B57" s="182" t="s">
        <v>302</v>
      </c>
      <c r="C57" s="185" t="s">
        <v>303</v>
      </c>
      <c r="D57" s="101">
        <v>530</v>
      </c>
      <c r="E57" s="101"/>
      <c r="F57" s="101">
        <v>530</v>
      </c>
      <c r="G57" s="101">
        <v>530</v>
      </c>
      <c r="H57" s="101"/>
      <c r="I57" s="101">
        <v>530</v>
      </c>
      <c r="J57" s="101"/>
      <c r="K57" s="101"/>
      <c r="L57" s="101"/>
    </row>
    <row r="58" spans="1:12" s="178" customFormat="1" ht="55.5" customHeight="1" thickBot="1">
      <c r="A58" s="102">
        <v>49</v>
      </c>
      <c r="B58" s="103" t="s">
        <v>378</v>
      </c>
      <c r="C58" s="174" t="s">
        <v>99</v>
      </c>
      <c r="D58" s="111">
        <v>530</v>
      </c>
      <c r="E58" s="111"/>
      <c r="F58" s="111">
        <v>530</v>
      </c>
      <c r="G58" s="111"/>
      <c r="H58" s="111"/>
      <c r="I58" s="111">
        <v>530</v>
      </c>
      <c r="J58" s="111"/>
      <c r="K58" s="111"/>
      <c r="L58" s="111"/>
    </row>
    <row r="59" spans="1:12" s="180" customFormat="1" ht="55.5" customHeight="1" thickBot="1">
      <c r="A59" s="102">
        <v>50</v>
      </c>
      <c r="B59" s="103" t="s">
        <v>379</v>
      </c>
      <c r="C59" s="174" t="s">
        <v>100</v>
      </c>
      <c r="D59" s="111"/>
      <c r="E59" s="111"/>
      <c r="F59" s="111"/>
      <c r="G59" s="111"/>
      <c r="H59" s="111"/>
      <c r="I59" s="111"/>
      <c r="J59" s="111"/>
      <c r="K59" s="111"/>
      <c r="L59" s="111"/>
    </row>
    <row r="60" spans="1:12" s="187" customFormat="1" ht="55.5" customHeight="1">
      <c r="A60" s="167">
        <v>52</v>
      </c>
      <c r="B60" s="182" t="s">
        <v>304</v>
      </c>
      <c r="C60" s="100" t="s">
        <v>307</v>
      </c>
      <c r="D60" s="101">
        <v>56085</v>
      </c>
      <c r="E60" s="101"/>
      <c r="F60" s="101">
        <v>56085</v>
      </c>
      <c r="G60" s="101">
        <f>G57+G53+G50+G46+G45+G41+G25+G18+G10</f>
        <v>61662</v>
      </c>
      <c r="H60" s="101">
        <f>H57+H53+H50+H46+H45+H41+H25+H18+H10</f>
        <v>0</v>
      </c>
      <c r="I60" s="101">
        <f>I57+I53+I50+I46+I45+I41+I25+I18+I10</f>
        <v>61662</v>
      </c>
      <c r="J60" s="101"/>
      <c r="K60" s="101"/>
      <c r="L60" s="101"/>
    </row>
    <row r="61" spans="1:6" s="178" customFormat="1" ht="42" customHeight="1" thickBot="1">
      <c r="A61" s="102"/>
      <c r="B61" s="103"/>
      <c r="C61" s="181"/>
      <c r="D61" s="111"/>
      <c r="E61" s="111"/>
      <c r="F61" s="111"/>
    </row>
    <row r="62" spans="1:6" s="173" customFormat="1" ht="42" customHeight="1" thickBot="1">
      <c r="A62" s="102"/>
      <c r="B62" s="105"/>
      <c r="C62" s="172"/>
      <c r="D62" s="111"/>
      <c r="E62" s="111"/>
      <c r="F62" s="111"/>
    </row>
    <row r="63" spans="1:6" s="98" customFormat="1" ht="42" customHeight="1" thickBot="1">
      <c r="A63" s="102"/>
      <c r="B63" s="105"/>
      <c r="C63" s="106"/>
      <c r="D63" s="111"/>
      <c r="E63" s="111"/>
      <c r="F63" s="111"/>
    </row>
    <row r="64" spans="1:6" s="180" customFormat="1" ht="42" customHeight="1" thickBot="1">
      <c r="A64" s="102"/>
      <c r="B64" s="171"/>
      <c r="C64" s="172"/>
      <c r="D64" s="111"/>
      <c r="E64" s="111"/>
      <c r="F64" s="111"/>
    </row>
    <row r="65" spans="1:6" s="97" customFormat="1" ht="42" customHeight="1">
      <c r="A65" s="102"/>
      <c r="B65" s="103"/>
      <c r="C65" s="104"/>
      <c r="D65" s="111"/>
      <c r="E65" s="111"/>
      <c r="F65" s="111"/>
    </row>
    <row r="66" spans="1:6" s="178" customFormat="1" ht="42" customHeight="1" thickBot="1">
      <c r="A66" s="102"/>
      <c r="B66" s="103"/>
      <c r="C66" s="104"/>
      <c r="D66" s="111"/>
      <c r="E66" s="111"/>
      <c r="F66" s="111"/>
    </row>
    <row r="67" spans="1:6" s="180" customFormat="1" ht="42" customHeight="1" thickBot="1">
      <c r="A67" s="102"/>
      <c r="B67" s="171"/>
      <c r="C67" s="172"/>
      <c r="D67" s="111"/>
      <c r="E67" s="111"/>
      <c r="F67" s="111"/>
    </row>
    <row r="68" spans="1:6" s="97" customFormat="1" ht="42" customHeight="1">
      <c r="A68" s="102"/>
      <c r="B68" s="103"/>
      <c r="C68" s="104"/>
      <c r="D68" s="111"/>
      <c r="E68" s="111"/>
      <c r="F68" s="111"/>
    </row>
    <row r="69" spans="1:6" s="178" customFormat="1" ht="42" customHeight="1" thickBot="1">
      <c r="A69" s="102"/>
      <c r="B69" s="103"/>
      <c r="C69" s="104"/>
      <c r="D69" s="111"/>
      <c r="E69" s="111"/>
      <c r="F69" s="111"/>
    </row>
    <row r="70" spans="1:6" s="180" customFormat="1" ht="42" customHeight="1" thickBot="1">
      <c r="A70" s="102"/>
      <c r="B70" s="171"/>
      <c r="C70" s="172"/>
      <c r="D70" s="111"/>
      <c r="E70" s="111"/>
      <c r="F70" s="111"/>
    </row>
    <row r="71" spans="1:6" s="98" customFormat="1" ht="42" customHeight="1" thickBot="1">
      <c r="A71" s="102"/>
      <c r="B71" s="105"/>
      <c r="C71" s="172"/>
      <c r="D71" s="111"/>
      <c r="E71" s="111"/>
      <c r="F71" s="111"/>
    </row>
    <row r="72" spans="1:6" s="173" customFormat="1" ht="42" customHeight="1" thickBot="1">
      <c r="A72" s="102"/>
      <c r="B72" s="171"/>
      <c r="C72" s="172"/>
      <c r="D72" s="111"/>
      <c r="E72" s="111"/>
      <c r="F72" s="111"/>
    </row>
    <row r="73" spans="1:6" ht="38.25">
      <c r="A73" s="107"/>
      <c r="B73" s="108"/>
      <c r="C73" s="109"/>
      <c r="D73" s="109"/>
      <c r="E73" s="109"/>
      <c r="F73" s="110"/>
    </row>
    <row r="74" ht="20.25">
      <c r="D74" s="20"/>
    </row>
    <row r="75" ht="20.25">
      <c r="D75" s="19"/>
    </row>
    <row r="77" ht="20.25">
      <c r="B77" s="8"/>
    </row>
  </sheetData>
  <sheetProtection/>
  <mergeCells count="12">
    <mergeCell ref="B5:C5"/>
    <mergeCell ref="B6:C9"/>
    <mergeCell ref="D7:F9"/>
    <mergeCell ref="G1:I4"/>
    <mergeCell ref="J1:L4"/>
    <mergeCell ref="J7:L9"/>
    <mergeCell ref="G7:I9"/>
    <mergeCell ref="A1:F1"/>
    <mergeCell ref="A2:F2"/>
    <mergeCell ref="A3:F3"/>
    <mergeCell ref="A4:F4"/>
    <mergeCell ref="A5:A9"/>
  </mergeCells>
  <printOptions horizontalCentered="1" verticalCentered="1"/>
  <pageMargins left="1.4173228346456694" right="0.7874015748031497" top="0.984251968503937" bottom="0.984251968503937" header="0.5118110236220472" footer="0.5118110236220472"/>
  <pageSetup fitToHeight="1" fitToWidth="1" horizontalDpi="300" verticalDpi="300" orientation="portrait" paperSize="8" scale="2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27"/>
  <sheetViews>
    <sheetView view="pageBreakPreview" zoomScale="60" zoomScalePageLayoutView="0" workbookViewId="0" topLeftCell="A19">
      <selection activeCell="A2" sqref="A2:D2"/>
    </sheetView>
  </sheetViews>
  <sheetFormatPr defaultColWidth="9.00390625" defaultRowHeight="12.75"/>
  <cols>
    <col min="1" max="1" width="12.375" style="30" customWidth="1"/>
    <col min="2" max="2" width="14.75390625" style="21" bestFit="1" customWidth="1"/>
    <col min="3" max="3" width="82.00390625" style="21" customWidth="1"/>
    <col min="4" max="4" width="39.75390625" style="21" bestFit="1" customWidth="1"/>
    <col min="5" max="6" width="35.875" style="21" customWidth="1"/>
    <col min="7" max="7" width="0.74609375" style="21" customWidth="1"/>
    <col min="8" max="16384" width="9.125" style="21" customWidth="1"/>
  </cols>
  <sheetData>
    <row r="1" spans="1:6" ht="20.25">
      <c r="A1" s="492" t="s">
        <v>595</v>
      </c>
      <c r="B1" s="493"/>
      <c r="C1" s="493"/>
      <c r="D1" s="494"/>
      <c r="E1" s="359"/>
      <c r="F1" s="359"/>
    </row>
    <row r="2" spans="1:7" ht="62.25" customHeight="1">
      <c r="A2" s="495" t="s">
        <v>547</v>
      </c>
      <c r="B2" s="496"/>
      <c r="C2" s="496"/>
      <c r="D2" s="497"/>
      <c r="E2" s="360"/>
      <c r="F2" s="360"/>
      <c r="G2" s="27"/>
    </row>
    <row r="3" spans="1:6" ht="30" customHeight="1">
      <c r="A3" s="56"/>
      <c r="B3" s="57"/>
      <c r="C3" s="57"/>
      <c r="D3" s="58"/>
      <c r="E3" s="359"/>
      <c r="F3" s="359"/>
    </row>
    <row r="4" spans="1:6" s="190" customFormat="1" ht="42.75" customHeight="1">
      <c r="A4" s="491" t="s">
        <v>239</v>
      </c>
      <c r="B4" s="189"/>
      <c r="C4" s="189" t="s">
        <v>237</v>
      </c>
      <c r="D4" s="189" t="s">
        <v>209</v>
      </c>
      <c r="E4" s="189" t="s">
        <v>208</v>
      </c>
      <c r="F4" s="189" t="s">
        <v>210</v>
      </c>
    </row>
    <row r="5" spans="1:10" s="192" customFormat="1" ht="60">
      <c r="A5" s="491"/>
      <c r="B5" s="189"/>
      <c r="C5" s="189" t="s">
        <v>0</v>
      </c>
      <c r="D5" s="189" t="s">
        <v>1</v>
      </c>
      <c r="E5" s="352" t="s">
        <v>501</v>
      </c>
      <c r="F5" s="373">
        <v>42735</v>
      </c>
      <c r="G5" s="191"/>
      <c r="H5" s="191"/>
      <c r="I5" s="191"/>
      <c r="J5" s="191"/>
    </row>
    <row r="6" spans="1:10" s="197" customFormat="1" ht="42.75" customHeight="1">
      <c r="A6" s="271">
        <v>1</v>
      </c>
      <c r="B6" s="271" t="s">
        <v>52</v>
      </c>
      <c r="C6" s="194" t="s">
        <v>2</v>
      </c>
      <c r="D6" s="195">
        <v>26043</v>
      </c>
      <c r="E6" s="195">
        <f>E7+E13+E22</f>
        <v>27507</v>
      </c>
      <c r="F6" s="195"/>
      <c r="G6" s="196"/>
      <c r="H6" s="196"/>
      <c r="I6" s="196"/>
      <c r="J6" s="196"/>
    </row>
    <row r="7" spans="1:6" s="197" customFormat="1" ht="42.75" customHeight="1">
      <c r="A7" s="271">
        <v>2</v>
      </c>
      <c r="B7" s="198" t="s">
        <v>53</v>
      </c>
      <c r="C7" s="194" t="s">
        <v>381</v>
      </c>
      <c r="D7" s="195">
        <v>25656</v>
      </c>
      <c r="E7" s="195">
        <f>SUM(E8:E12)</f>
        <v>27120</v>
      </c>
      <c r="F7" s="195"/>
    </row>
    <row r="8" spans="1:6" s="190" customFormat="1" ht="42.75" customHeight="1">
      <c r="A8" s="199">
        <v>3</v>
      </c>
      <c r="B8" s="200" t="s">
        <v>54</v>
      </c>
      <c r="C8" s="201" t="s">
        <v>3</v>
      </c>
      <c r="D8" s="202">
        <v>18550</v>
      </c>
      <c r="E8" s="202">
        <v>25878</v>
      </c>
      <c r="F8" s="202"/>
    </row>
    <row r="9" spans="1:6" s="190" customFormat="1" ht="42.75" customHeight="1">
      <c r="A9" s="199">
        <v>4</v>
      </c>
      <c r="B9" s="200" t="s">
        <v>55</v>
      </c>
      <c r="C9" s="201" t="s">
        <v>4</v>
      </c>
      <c r="D9" s="202">
        <v>120</v>
      </c>
      <c r="E9" s="202">
        <v>0</v>
      </c>
      <c r="F9" s="202"/>
    </row>
    <row r="10" spans="1:6" s="190" customFormat="1" ht="42.75" customHeight="1">
      <c r="A10" s="199">
        <v>5</v>
      </c>
      <c r="B10" s="200" t="s">
        <v>56</v>
      </c>
      <c r="C10" s="201" t="s">
        <v>382</v>
      </c>
      <c r="D10" s="202">
        <v>3076</v>
      </c>
      <c r="E10" s="202">
        <v>0</v>
      </c>
      <c r="F10" s="202"/>
    </row>
    <row r="11" spans="1:6" s="190" customFormat="1" ht="42.75" customHeight="1">
      <c r="A11" s="199">
        <v>6</v>
      </c>
      <c r="B11" s="200" t="s">
        <v>57</v>
      </c>
      <c r="C11" s="201" t="s">
        <v>383</v>
      </c>
      <c r="D11" s="202">
        <v>2560</v>
      </c>
      <c r="E11" s="202">
        <v>27</v>
      </c>
      <c r="F11" s="202"/>
    </row>
    <row r="12" spans="1:6" s="190" customFormat="1" ht="42.75" customHeight="1">
      <c r="A12" s="199">
        <v>7</v>
      </c>
      <c r="B12" s="200" t="s">
        <v>58</v>
      </c>
      <c r="C12" s="201" t="s">
        <v>12</v>
      </c>
      <c r="D12" s="202">
        <v>1350</v>
      </c>
      <c r="E12" s="202">
        <v>1215</v>
      </c>
      <c r="F12" s="202"/>
    </row>
    <row r="13" spans="1:9" s="197" customFormat="1" ht="42.75" customHeight="1">
      <c r="A13" s="271">
        <v>8</v>
      </c>
      <c r="B13" s="198" t="s">
        <v>59</v>
      </c>
      <c r="C13" s="194" t="s">
        <v>5</v>
      </c>
      <c r="D13" s="195">
        <v>387</v>
      </c>
      <c r="E13" s="195">
        <f>SUM(E14:E21)</f>
        <v>387</v>
      </c>
      <c r="F13" s="195"/>
      <c r="I13" s="203"/>
    </row>
    <row r="14" spans="1:6" s="190" customFormat="1" ht="42.75" customHeight="1">
      <c r="A14" s="199">
        <v>9</v>
      </c>
      <c r="B14" s="200" t="s">
        <v>60</v>
      </c>
      <c r="C14" s="201" t="s">
        <v>384</v>
      </c>
      <c r="D14" s="202">
        <v>0</v>
      </c>
      <c r="E14" s="202">
        <v>0</v>
      </c>
      <c r="F14" s="202"/>
    </row>
    <row r="15" spans="1:6" s="190" customFormat="1" ht="42.75" customHeight="1">
      <c r="A15" s="199">
        <v>10</v>
      </c>
      <c r="B15" s="200" t="s">
        <v>61</v>
      </c>
      <c r="C15" s="204" t="s">
        <v>385</v>
      </c>
      <c r="D15" s="202"/>
      <c r="E15" s="202">
        <v>0</v>
      </c>
      <c r="F15" s="202"/>
    </row>
    <row r="16" spans="1:6" s="190" customFormat="1" ht="69" customHeight="1">
      <c r="A16" s="199">
        <v>11</v>
      </c>
      <c r="B16" s="200" t="s">
        <v>62</v>
      </c>
      <c r="C16" s="201" t="s">
        <v>6</v>
      </c>
      <c r="D16" s="202">
        <v>0</v>
      </c>
      <c r="E16" s="202">
        <v>0</v>
      </c>
      <c r="F16" s="202"/>
    </row>
    <row r="17" spans="1:6" s="190" customFormat="1" ht="42.75" customHeight="1">
      <c r="A17" s="199">
        <v>12</v>
      </c>
      <c r="B17" s="200" t="s">
        <v>63</v>
      </c>
      <c r="C17" s="201" t="s">
        <v>7</v>
      </c>
      <c r="D17" s="202">
        <v>0</v>
      </c>
      <c r="E17" s="202">
        <v>0</v>
      </c>
      <c r="F17" s="202"/>
    </row>
    <row r="18" spans="1:6" s="190" customFormat="1" ht="42.75" customHeight="1">
      <c r="A18" s="199">
        <v>13</v>
      </c>
      <c r="B18" s="200" t="s">
        <v>64</v>
      </c>
      <c r="C18" s="201" t="s">
        <v>8</v>
      </c>
      <c r="D18" s="202">
        <v>387</v>
      </c>
      <c r="E18" s="202">
        <v>387</v>
      </c>
      <c r="F18" s="202"/>
    </row>
    <row r="19" spans="1:6" s="190" customFormat="1" ht="42.75" customHeight="1">
      <c r="A19" s="199">
        <v>14</v>
      </c>
      <c r="B19" s="200" t="s">
        <v>65</v>
      </c>
      <c r="C19" s="204" t="s">
        <v>386</v>
      </c>
      <c r="D19" s="202">
        <v>0</v>
      </c>
      <c r="E19" s="202">
        <v>0</v>
      </c>
      <c r="F19" s="202"/>
    </row>
    <row r="20" spans="1:6" s="190" customFormat="1" ht="42.75" customHeight="1">
      <c r="A20" s="199">
        <v>15</v>
      </c>
      <c r="B20" s="200" t="s">
        <v>66</v>
      </c>
      <c r="C20" s="204" t="s">
        <v>9</v>
      </c>
      <c r="D20" s="202">
        <v>0</v>
      </c>
      <c r="E20" s="202">
        <v>0</v>
      </c>
      <c r="F20" s="202"/>
    </row>
    <row r="21" spans="1:10" s="190" customFormat="1" ht="67.5" customHeight="1">
      <c r="A21" s="199">
        <v>16</v>
      </c>
      <c r="B21" s="200" t="s">
        <v>67</v>
      </c>
      <c r="C21" s="204" t="s">
        <v>387</v>
      </c>
      <c r="D21" s="202">
        <v>0</v>
      </c>
      <c r="E21" s="202">
        <v>0</v>
      </c>
      <c r="F21" s="202"/>
      <c r="J21" s="190" t="s">
        <v>159</v>
      </c>
    </row>
    <row r="22" spans="1:6" s="197" customFormat="1" ht="42.75" customHeight="1">
      <c r="A22" s="271">
        <v>17</v>
      </c>
      <c r="B22" s="198" t="s">
        <v>68</v>
      </c>
      <c r="C22" s="194" t="s">
        <v>10</v>
      </c>
      <c r="D22" s="195">
        <v>0</v>
      </c>
      <c r="E22" s="195">
        <v>0</v>
      </c>
      <c r="F22" s="195"/>
    </row>
    <row r="23" spans="1:6" s="190" customFormat="1" ht="42.75" customHeight="1">
      <c r="A23" s="199">
        <v>18</v>
      </c>
      <c r="B23" s="200" t="s">
        <v>69</v>
      </c>
      <c r="C23" s="201" t="s">
        <v>11</v>
      </c>
      <c r="D23" s="202">
        <v>0</v>
      </c>
      <c r="E23" s="202">
        <v>0</v>
      </c>
      <c r="F23" s="202"/>
    </row>
    <row r="24" spans="1:6" s="190" customFormat="1" ht="42.75" customHeight="1">
      <c r="A24" s="199">
        <v>19</v>
      </c>
      <c r="B24" s="200" t="s">
        <v>70</v>
      </c>
      <c r="C24" s="201" t="s">
        <v>499</v>
      </c>
      <c r="D24" s="202">
        <v>0</v>
      </c>
      <c r="E24" s="202">
        <v>0</v>
      </c>
      <c r="F24" s="202"/>
    </row>
    <row r="25" spans="1:6" s="190" customFormat="1" ht="42.75" customHeight="1">
      <c r="A25" s="199">
        <v>20</v>
      </c>
      <c r="B25" s="200" t="s">
        <v>199</v>
      </c>
      <c r="C25" s="201" t="s">
        <v>388</v>
      </c>
      <c r="D25" s="202">
        <v>0</v>
      </c>
      <c r="E25" s="202">
        <v>0</v>
      </c>
      <c r="F25" s="202"/>
    </row>
    <row r="26" spans="1:6" s="197" customFormat="1" ht="60">
      <c r="A26" s="271">
        <v>21</v>
      </c>
      <c r="B26" s="271" t="s">
        <v>71</v>
      </c>
      <c r="C26" s="194" t="s">
        <v>389</v>
      </c>
      <c r="D26" s="205">
        <v>7031</v>
      </c>
      <c r="E26" s="205">
        <v>7926</v>
      </c>
      <c r="F26" s="205"/>
    </row>
    <row r="27" ht="12.75">
      <c r="D27" s="29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59" r:id="rId1"/>
  <colBreaks count="1" manualBreakCount="1">
    <brk id="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42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9.00390625" defaultRowHeight="12.75"/>
  <cols>
    <col min="1" max="1" width="12.25390625" style="115" customWidth="1"/>
    <col min="2" max="2" width="11.75390625" style="23" customWidth="1"/>
    <col min="3" max="3" width="64.875" style="21" customWidth="1"/>
    <col min="4" max="4" width="18.75390625" style="44" customWidth="1"/>
    <col min="5" max="6" width="21.25390625" style="21" customWidth="1"/>
    <col min="7" max="7" width="0.6171875" style="21" customWidth="1"/>
    <col min="8" max="16384" width="9.125" style="21" customWidth="1"/>
  </cols>
  <sheetData>
    <row r="1" spans="1:7" ht="20.25">
      <c r="A1" s="492" t="s">
        <v>263</v>
      </c>
      <c r="B1" s="493"/>
      <c r="C1" s="493"/>
      <c r="D1" s="494"/>
      <c r="E1" s="362"/>
      <c r="F1" s="362"/>
      <c r="G1" s="50"/>
    </row>
    <row r="2" spans="1:9" s="31" customFormat="1" ht="49.5" customHeight="1">
      <c r="A2" s="570" t="s">
        <v>548</v>
      </c>
      <c r="B2" s="571"/>
      <c r="C2" s="571"/>
      <c r="D2" s="572"/>
      <c r="E2" s="363"/>
      <c r="F2" s="363"/>
      <c r="G2" s="54"/>
      <c r="I2" s="32"/>
    </row>
    <row r="3" spans="1:9" s="31" customFormat="1" ht="49.5" customHeight="1">
      <c r="A3" s="573" t="s">
        <v>239</v>
      </c>
      <c r="B3" s="574" t="s">
        <v>207</v>
      </c>
      <c r="C3" s="574"/>
      <c r="D3" s="275" t="s">
        <v>238</v>
      </c>
      <c r="E3" s="351" t="s">
        <v>208</v>
      </c>
      <c r="F3" s="386" t="s">
        <v>210</v>
      </c>
      <c r="G3" s="33"/>
      <c r="I3" s="32"/>
    </row>
    <row r="4" spans="1:7" ht="40.5">
      <c r="A4" s="567"/>
      <c r="B4" s="566" t="s">
        <v>76</v>
      </c>
      <c r="C4" s="566"/>
      <c r="D4" s="273" t="s">
        <v>96</v>
      </c>
      <c r="E4" s="350" t="s">
        <v>142</v>
      </c>
      <c r="F4" s="374">
        <v>42735</v>
      </c>
      <c r="G4" s="23"/>
    </row>
    <row r="5" spans="1:6" s="36" customFormat="1" ht="20.25">
      <c r="A5" s="78">
        <v>1</v>
      </c>
      <c r="B5" s="78" t="s">
        <v>52</v>
      </c>
      <c r="C5" s="116" t="s">
        <v>50</v>
      </c>
      <c r="D5" s="117">
        <v>22361</v>
      </c>
      <c r="E5" s="117">
        <f>E6+E17+E29+E35</f>
        <v>25633</v>
      </c>
      <c r="F5" s="117"/>
    </row>
    <row r="6" spans="1:6" s="38" customFormat="1" ht="20.25">
      <c r="A6" s="274">
        <v>2</v>
      </c>
      <c r="B6" s="118"/>
      <c r="C6" s="119" t="s">
        <v>13</v>
      </c>
      <c r="D6" s="120">
        <v>12350</v>
      </c>
      <c r="E6" s="120">
        <f>SUM(E7:E16)</f>
        <v>2630</v>
      </c>
      <c r="F6" s="120"/>
    </row>
    <row r="7" spans="1:6" ht="20.25">
      <c r="A7" s="113">
        <v>3</v>
      </c>
      <c r="B7" s="121" t="s">
        <v>101</v>
      </c>
      <c r="C7" s="122" t="s">
        <v>14</v>
      </c>
      <c r="D7" s="121">
        <v>9675</v>
      </c>
      <c r="E7" s="121">
        <v>0</v>
      </c>
      <c r="F7" s="121"/>
    </row>
    <row r="8" spans="1:6" ht="20.25">
      <c r="A8" s="113">
        <v>4</v>
      </c>
      <c r="B8" s="121" t="s">
        <v>102</v>
      </c>
      <c r="C8" s="122" t="s">
        <v>15</v>
      </c>
      <c r="D8" s="121">
        <v>551</v>
      </c>
      <c r="E8" s="121">
        <v>625</v>
      </c>
      <c r="F8" s="121"/>
    </row>
    <row r="9" spans="1:6" ht="20.25">
      <c r="A9" s="113">
        <v>5</v>
      </c>
      <c r="B9" s="121" t="s">
        <v>103</v>
      </c>
      <c r="C9" s="122" t="s">
        <v>16</v>
      </c>
      <c r="D9" s="121">
        <v>307</v>
      </c>
      <c r="E9" s="121">
        <v>273</v>
      </c>
      <c r="F9" s="121"/>
    </row>
    <row r="10" spans="1:6" ht="20.25">
      <c r="A10" s="113">
        <v>6</v>
      </c>
      <c r="B10" s="121" t="s">
        <v>104</v>
      </c>
      <c r="C10" s="122" t="s">
        <v>17</v>
      </c>
      <c r="D10" s="121">
        <v>371</v>
      </c>
      <c r="E10" s="121">
        <v>469</v>
      </c>
      <c r="F10" s="121"/>
    </row>
    <row r="11" spans="1:6" ht="20.25">
      <c r="A11" s="113">
        <v>7</v>
      </c>
      <c r="B11" s="121" t="s">
        <v>105</v>
      </c>
      <c r="C11" s="122" t="s">
        <v>18</v>
      </c>
      <c r="D11" s="121">
        <v>0</v>
      </c>
      <c r="E11" s="121">
        <v>0</v>
      </c>
      <c r="F11" s="121"/>
    </row>
    <row r="12" spans="1:6" ht="20.25">
      <c r="A12" s="113">
        <v>8</v>
      </c>
      <c r="B12" s="121" t="s">
        <v>106</v>
      </c>
      <c r="C12" s="122" t="s">
        <v>19</v>
      </c>
      <c r="D12" s="121">
        <v>126</v>
      </c>
      <c r="E12" s="121">
        <v>140</v>
      </c>
      <c r="F12" s="121"/>
    </row>
    <row r="13" spans="1:6" ht="20.25">
      <c r="A13" s="113">
        <v>9</v>
      </c>
      <c r="B13" s="121" t="s">
        <v>107</v>
      </c>
      <c r="C13" s="122" t="s">
        <v>20</v>
      </c>
      <c r="D13" s="121">
        <v>0</v>
      </c>
      <c r="E13" s="121">
        <v>0</v>
      </c>
      <c r="F13" s="121"/>
    </row>
    <row r="14" spans="1:6" ht="40.5">
      <c r="A14" s="113">
        <v>10</v>
      </c>
      <c r="B14" s="121" t="s">
        <v>108</v>
      </c>
      <c r="C14" s="122" t="s">
        <v>21</v>
      </c>
      <c r="D14" s="121">
        <v>0</v>
      </c>
      <c r="E14" s="121">
        <v>0</v>
      </c>
      <c r="F14" s="121"/>
    </row>
    <row r="15" spans="1:6" ht="20.25">
      <c r="A15" s="113">
        <v>11</v>
      </c>
      <c r="B15" s="121" t="s">
        <v>109</v>
      </c>
      <c r="C15" s="122" t="s">
        <v>22</v>
      </c>
      <c r="D15" s="121">
        <v>173</v>
      </c>
      <c r="E15" s="121">
        <v>177</v>
      </c>
      <c r="F15" s="121"/>
    </row>
    <row r="16" spans="1:6" ht="20.25">
      <c r="A16" s="113">
        <v>12</v>
      </c>
      <c r="B16" s="121" t="s">
        <v>110</v>
      </c>
      <c r="C16" s="122" t="s">
        <v>23</v>
      </c>
      <c r="D16" s="121">
        <v>1147</v>
      </c>
      <c r="E16" s="121">
        <v>946</v>
      </c>
      <c r="F16" s="121"/>
    </row>
    <row r="17" spans="1:6" s="38" customFormat="1" ht="20.25">
      <c r="A17" s="274">
        <v>13</v>
      </c>
      <c r="B17" s="118"/>
      <c r="C17" s="119" t="s">
        <v>24</v>
      </c>
      <c r="D17" s="120">
        <v>4308</v>
      </c>
      <c r="E17" s="120">
        <f>SUM(E18:E28)</f>
        <v>17097</v>
      </c>
      <c r="F17" s="120"/>
    </row>
    <row r="18" spans="1:6" ht="20.25">
      <c r="A18" s="113">
        <v>14</v>
      </c>
      <c r="B18" s="121" t="s">
        <v>111</v>
      </c>
      <c r="C18" s="122" t="s">
        <v>25</v>
      </c>
      <c r="D18" s="121">
        <v>512</v>
      </c>
      <c r="E18" s="121">
        <v>1007</v>
      </c>
      <c r="F18" s="121"/>
    </row>
    <row r="19" spans="1:6" ht="20.25">
      <c r="A19" s="113">
        <v>15</v>
      </c>
      <c r="B19" s="121" t="s">
        <v>112</v>
      </c>
      <c r="C19" s="122" t="s">
        <v>26</v>
      </c>
      <c r="D19" s="121">
        <v>0</v>
      </c>
      <c r="E19" s="121">
        <v>10115</v>
      </c>
      <c r="F19" s="121"/>
    </row>
    <row r="20" spans="1:6" ht="20.25">
      <c r="A20" s="113">
        <v>16</v>
      </c>
      <c r="B20" s="121" t="s">
        <v>113</v>
      </c>
      <c r="C20" s="122" t="s">
        <v>27</v>
      </c>
      <c r="D20" s="121">
        <v>0</v>
      </c>
      <c r="E20" s="121">
        <v>0</v>
      </c>
      <c r="F20" s="121"/>
    </row>
    <row r="21" spans="1:6" ht="20.25">
      <c r="A21" s="113">
        <v>17</v>
      </c>
      <c r="B21" s="121" t="s">
        <v>114</v>
      </c>
      <c r="C21" s="122" t="s">
        <v>28</v>
      </c>
      <c r="D21" s="121">
        <v>400</v>
      </c>
      <c r="E21" s="121">
        <v>182</v>
      </c>
      <c r="F21" s="121"/>
    </row>
    <row r="22" spans="1:6" ht="20.25">
      <c r="A22" s="113">
        <v>18</v>
      </c>
      <c r="B22" s="121" t="s">
        <v>115</v>
      </c>
      <c r="C22" s="122" t="s">
        <v>29</v>
      </c>
      <c r="D22" s="121">
        <v>912</v>
      </c>
      <c r="E22" s="121">
        <v>2847</v>
      </c>
      <c r="F22" s="121"/>
    </row>
    <row r="23" spans="1:6" ht="20.25">
      <c r="A23" s="113">
        <v>19</v>
      </c>
      <c r="B23" s="121" t="s">
        <v>183</v>
      </c>
      <c r="C23" s="122" t="s">
        <v>30</v>
      </c>
      <c r="D23" s="121">
        <v>497</v>
      </c>
      <c r="E23" s="121">
        <v>0</v>
      </c>
      <c r="F23" s="121"/>
    </row>
    <row r="24" spans="1:6" ht="20.25">
      <c r="A24" s="113">
        <v>20</v>
      </c>
      <c r="B24" s="121" t="s">
        <v>184</v>
      </c>
      <c r="C24" s="123" t="s">
        <v>31</v>
      </c>
      <c r="D24" s="121">
        <v>831</v>
      </c>
      <c r="E24" s="121">
        <v>735</v>
      </c>
      <c r="F24" s="121"/>
    </row>
    <row r="25" spans="1:6" ht="20.25">
      <c r="A25" s="113">
        <v>21</v>
      </c>
      <c r="B25" s="121" t="s">
        <v>185</v>
      </c>
      <c r="C25" s="122" t="s">
        <v>32</v>
      </c>
      <c r="D25" s="121">
        <v>228</v>
      </c>
      <c r="E25" s="121">
        <v>664</v>
      </c>
      <c r="F25" s="121"/>
    </row>
    <row r="26" spans="1:6" ht="20.25">
      <c r="A26" s="113">
        <v>22</v>
      </c>
      <c r="B26" s="121" t="s">
        <v>186</v>
      </c>
      <c r="C26" s="122" t="s">
        <v>33</v>
      </c>
      <c r="D26" s="121">
        <v>928</v>
      </c>
      <c r="E26" s="121">
        <v>1547</v>
      </c>
      <c r="F26" s="121"/>
    </row>
    <row r="27" spans="1:6" ht="20.25">
      <c r="A27" s="113">
        <v>23</v>
      </c>
      <c r="B27" s="121" t="s">
        <v>187</v>
      </c>
      <c r="C27" s="122" t="s">
        <v>34</v>
      </c>
      <c r="D27" s="121">
        <v>0</v>
      </c>
      <c r="E27" s="121">
        <v>0</v>
      </c>
      <c r="F27" s="121"/>
    </row>
    <row r="28" spans="1:6" ht="20.25">
      <c r="A28" s="113">
        <v>24</v>
      </c>
      <c r="B28" s="121" t="s">
        <v>188</v>
      </c>
      <c r="C28" s="122" t="s">
        <v>35</v>
      </c>
      <c r="D28" s="121">
        <v>0</v>
      </c>
      <c r="E28" s="121">
        <v>0</v>
      </c>
      <c r="F28" s="121"/>
    </row>
    <row r="29" spans="1:6" s="38" customFormat="1" ht="20.25">
      <c r="A29" s="274">
        <v>25</v>
      </c>
      <c r="B29" s="118"/>
      <c r="C29" s="119" t="s">
        <v>36</v>
      </c>
      <c r="D29" s="120">
        <v>5703</v>
      </c>
      <c r="E29" s="120">
        <f>SUM(E30:E34)</f>
        <v>5906</v>
      </c>
      <c r="F29" s="120"/>
    </row>
    <row r="30" spans="1:6" ht="20.25">
      <c r="A30" s="113">
        <v>26</v>
      </c>
      <c r="B30" s="121" t="s">
        <v>189</v>
      </c>
      <c r="C30" s="123" t="s">
        <v>37</v>
      </c>
      <c r="D30" s="121">
        <v>4420</v>
      </c>
      <c r="E30" s="121">
        <v>5613</v>
      </c>
      <c r="F30" s="121"/>
    </row>
    <row r="31" spans="1:6" ht="20.25">
      <c r="A31" s="113">
        <v>27</v>
      </c>
      <c r="B31" s="121" t="s">
        <v>190</v>
      </c>
      <c r="C31" s="123" t="s">
        <v>38</v>
      </c>
      <c r="D31" s="121">
        <v>320</v>
      </c>
      <c r="E31" s="121">
        <v>293</v>
      </c>
      <c r="F31" s="121"/>
    </row>
    <row r="32" spans="1:6" ht="20.25">
      <c r="A32" s="113">
        <v>28</v>
      </c>
      <c r="B32" s="121" t="s">
        <v>191</v>
      </c>
      <c r="C32" s="122" t="s">
        <v>39</v>
      </c>
      <c r="D32" s="121">
        <v>0</v>
      </c>
      <c r="E32" s="121">
        <v>0</v>
      </c>
      <c r="F32" s="121"/>
    </row>
    <row r="33" spans="1:6" ht="20.25">
      <c r="A33" s="113">
        <v>29</v>
      </c>
      <c r="B33" s="121" t="s">
        <v>192</v>
      </c>
      <c r="C33" s="122" t="s">
        <v>40</v>
      </c>
      <c r="D33" s="121">
        <v>963</v>
      </c>
      <c r="E33" s="121">
        <v>0</v>
      </c>
      <c r="F33" s="121"/>
    </row>
    <row r="34" spans="1:6" ht="20.25">
      <c r="A34" s="113">
        <v>30</v>
      </c>
      <c r="B34" s="121" t="s">
        <v>193</v>
      </c>
      <c r="C34" s="122" t="s">
        <v>41</v>
      </c>
      <c r="D34" s="121">
        <v>0</v>
      </c>
      <c r="E34" s="121">
        <v>0</v>
      </c>
      <c r="F34" s="121"/>
    </row>
    <row r="35" spans="1:6" s="38" customFormat="1" ht="20.25">
      <c r="A35" s="274">
        <v>31</v>
      </c>
      <c r="B35" s="118"/>
      <c r="C35" s="119" t="s">
        <v>42</v>
      </c>
      <c r="D35" s="120"/>
      <c r="E35" s="120">
        <v>0</v>
      </c>
      <c r="F35" s="120"/>
    </row>
    <row r="36" spans="1:6" ht="20.25">
      <c r="A36" s="113">
        <v>32</v>
      </c>
      <c r="B36" s="121" t="s">
        <v>194</v>
      </c>
      <c r="C36" s="122" t="s">
        <v>43</v>
      </c>
      <c r="D36" s="121"/>
      <c r="E36" s="121">
        <v>0</v>
      </c>
      <c r="F36" s="121"/>
    </row>
    <row r="37" spans="1:6" ht="20.25">
      <c r="A37" s="113">
        <v>33</v>
      </c>
      <c r="B37" s="121" t="s">
        <v>195</v>
      </c>
      <c r="C37" s="122" t="s">
        <v>44</v>
      </c>
      <c r="D37" s="121"/>
      <c r="E37" s="121">
        <v>0</v>
      </c>
      <c r="F37" s="121"/>
    </row>
    <row r="38" spans="1:6" ht="20.25">
      <c r="A38" s="113">
        <v>34</v>
      </c>
      <c r="B38" s="121" t="s">
        <v>196</v>
      </c>
      <c r="C38" s="122" t="s">
        <v>45</v>
      </c>
      <c r="D38" s="121"/>
      <c r="E38" s="121">
        <v>0</v>
      </c>
      <c r="F38" s="121"/>
    </row>
    <row r="39" spans="1:8" s="39" customFormat="1" ht="20.25">
      <c r="A39" s="114">
        <v>35</v>
      </c>
      <c r="B39" s="124" t="s">
        <v>197</v>
      </c>
      <c r="C39" s="125" t="s">
        <v>46</v>
      </c>
      <c r="D39" s="124"/>
      <c r="E39" s="124">
        <v>0</v>
      </c>
      <c r="F39" s="124"/>
      <c r="H39" s="40"/>
    </row>
    <row r="40" spans="1:6" ht="20.25">
      <c r="A40" s="113"/>
      <c r="B40" s="126"/>
      <c r="C40" s="122"/>
      <c r="D40" s="121"/>
      <c r="E40" s="121"/>
      <c r="F40" s="121"/>
    </row>
    <row r="41" spans="1:7" s="43" customFormat="1" ht="20.25">
      <c r="A41" s="85">
        <v>36</v>
      </c>
      <c r="B41" s="127"/>
      <c r="C41" s="128" t="s">
        <v>51</v>
      </c>
      <c r="D41" s="129">
        <v>22361</v>
      </c>
      <c r="E41" s="129">
        <f>E39+E35+E29+E17+E6</f>
        <v>25633</v>
      </c>
      <c r="F41" s="129"/>
      <c r="G41" s="42"/>
    </row>
    <row r="42" ht="12.75">
      <c r="C42" s="23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39"/>
  <sheetViews>
    <sheetView view="pageBreakPreview" zoomScale="40" zoomScaleSheetLayoutView="40" zoomScalePageLayoutView="0" workbookViewId="0" topLeftCell="A1">
      <selection activeCell="A3" sqref="A3:M3"/>
    </sheetView>
  </sheetViews>
  <sheetFormatPr defaultColWidth="9.00390625" defaultRowHeight="12.75"/>
  <cols>
    <col min="1" max="2" width="36.875" style="21" customWidth="1"/>
    <col min="3" max="3" width="86.625" style="21" bestFit="1" customWidth="1"/>
    <col min="4" max="4" width="16.25390625" style="21" customWidth="1"/>
    <col min="5" max="5" width="14.00390625" style="21" bestFit="1" customWidth="1"/>
    <col min="6" max="6" width="13.875" style="21" customWidth="1"/>
    <col min="7" max="7" width="16.625" style="21" bestFit="1" customWidth="1"/>
    <col min="8" max="8" width="14.00390625" style="21" bestFit="1" customWidth="1"/>
    <col min="9" max="9" width="16.875" style="21" bestFit="1" customWidth="1"/>
    <col min="10" max="10" width="9.375" style="21" bestFit="1" customWidth="1"/>
    <col min="11" max="11" width="12.00390625" style="21" customWidth="1"/>
    <col min="12" max="12" width="9.25390625" style="21" bestFit="1" customWidth="1"/>
    <col min="13" max="13" width="16.875" style="21" bestFit="1" customWidth="1"/>
    <col min="14" max="16384" width="9.125" style="21" customWidth="1"/>
  </cols>
  <sheetData>
    <row r="1" spans="1:13" s="22" customFormat="1" ht="89.25" customHeight="1">
      <c r="A1" s="575" t="s">
        <v>549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7"/>
    </row>
    <row r="2" spans="1:13" ht="27.75">
      <c r="A2" s="578" t="s">
        <v>596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80"/>
    </row>
    <row r="3" spans="1:13" ht="27.75">
      <c r="A3" s="581" t="s">
        <v>160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3"/>
    </row>
    <row r="4" spans="1:13" ht="39" customHeight="1">
      <c r="A4" s="511" t="s">
        <v>494</v>
      </c>
      <c r="B4" s="222" t="s">
        <v>207</v>
      </c>
      <c r="C4" s="222" t="s">
        <v>209</v>
      </c>
      <c r="D4" s="222" t="s">
        <v>208</v>
      </c>
      <c r="E4" s="222" t="s">
        <v>210</v>
      </c>
      <c r="F4" s="222" t="s">
        <v>211</v>
      </c>
      <c r="G4" s="222" t="s">
        <v>212</v>
      </c>
      <c r="H4" s="222" t="s">
        <v>213</v>
      </c>
      <c r="I4" s="222" t="s">
        <v>214</v>
      </c>
      <c r="J4" s="222" t="s">
        <v>215</v>
      </c>
      <c r="K4" s="222" t="s">
        <v>216</v>
      </c>
      <c r="L4" s="222" t="s">
        <v>217</v>
      </c>
      <c r="M4" s="222" t="s">
        <v>242</v>
      </c>
    </row>
    <row r="5" spans="1:13" s="24" customFormat="1" ht="206.25" customHeight="1">
      <c r="A5" s="511"/>
      <c r="B5" s="272" t="s">
        <v>270</v>
      </c>
      <c r="C5" s="272" t="s">
        <v>165</v>
      </c>
      <c r="D5" s="90" t="s">
        <v>78</v>
      </c>
      <c r="E5" s="90" t="s">
        <v>161</v>
      </c>
      <c r="F5" s="90" t="s">
        <v>163</v>
      </c>
      <c r="G5" s="90" t="s">
        <v>2</v>
      </c>
      <c r="H5" s="90" t="s">
        <v>393</v>
      </c>
      <c r="I5" s="90" t="s">
        <v>128</v>
      </c>
      <c r="J5" s="90" t="s">
        <v>394</v>
      </c>
      <c r="K5" s="90" t="s">
        <v>164</v>
      </c>
      <c r="L5" s="90" t="s">
        <v>49</v>
      </c>
      <c r="M5" s="90" t="s">
        <v>96</v>
      </c>
    </row>
    <row r="6" spans="1:13" ht="60" customHeight="1">
      <c r="A6" s="133">
        <v>102021</v>
      </c>
      <c r="B6" s="133">
        <v>873011</v>
      </c>
      <c r="C6" s="134" t="s">
        <v>231</v>
      </c>
      <c r="D6" s="135">
        <v>533</v>
      </c>
      <c r="E6" s="135"/>
      <c r="F6" s="135"/>
      <c r="G6" s="135">
        <v>16474</v>
      </c>
      <c r="H6" s="135">
        <v>4448</v>
      </c>
      <c r="I6" s="135">
        <v>11963</v>
      </c>
      <c r="J6" s="134"/>
      <c r="K6" s="135"/>
      <c r="L6" s="135"/>
      <c r="M6" s="136">
        <f>SUM(D6:L6)</f>
        <v>33418</v>
      </c>
    </row>
    <row r="7" spans="1:17" ht="60" customHeight="1">
      <c r="A7" s="133">
        <v>102030</v>
      </c>
      <c r="B7" s="133">
        <v>881011</v>
      </c>
      <c r="C7" s="134" t="s">
        <v>232</v>
      </c>
      <c r="D7" s="135"/>
      <c r="E7" s="134"/>
      <c r="F7" s="134"/>
      <c r="G7" s="135"/>
      <c r="H7" s="134"/>
      <c r="I7" s="134"/>
      <c r="J7" s="134"/>
      <c r="K7" s="135"/>
      <c r="L7" s="135"/>
      <c r="M7" s="136">
        <f>SUM(D7:L7)</f>
        <v>0</v>
      </c>
      <c r="N7" s="23"/>
      <c r="O7" s="23"/>
      <c r="P7" s="23"/>
      <c r="Q7" s="23"/>
    </row>
    <row r="8" spans="1:17" ht="60" customHeight="1">
      <c r="A8" s="133">
        <v>107051</v>
      </c>
      <c r="B8" s="133">
        <v>889921</v>
      </c>
      <c r="C8" s="134" t="s">
        <v>233</v>
      </c>
      <c r="D8" s="135"/>
      <c r="E8" s="135"/>
      <c r="F8" s="135"/>
      <c r="G8" s="135">
        <v>4013</v>
      </c>
      <c r="H8" s="134">
        <v>1083</v>
      </c>
      <c r="I8" s="134">
        <v>6584</v>
      </c>
      <c r="J8" s="134"/>
      <c r="K8" s="135"/>
      <c r="L8" s="135"/>
      <c r="M8" s="136">
        <f>SUM(D8:L8)</f>
        <v>11680</v>
      </c>
      <c r="N8" s="23"/>
      <c r="O8" s="23"/>
      <c r="P8" s="23"/>
      <c r="Q8" s="23"/>
    </row>
    <row r="9" spans="1:17" ht="60" customHeight="1">
      <c r="A9" s="133">
        <v>82044</v>
      </c>
      <c r="B9" s="133">
        <v>999000</v>
      </c>
      <c r="C9" s="134" t="s">
        <v>470</v>
      </c>
      <c r="D9" s="135"/>
      <c r="E9" s="135"/>
      <c r="F9" s="135"/>
      <c r="G9" s="135">
        <v>1939</v>
      </c>
      <c r="H9" s="134">
        <v>523</v>
      </c>
      <c r="I9" s="134">
        <v>1177</v>
      </c>
      <c r="J9" s="134"/>
      <c r="K9" s="135"/>
      <c r="L9" s="135"/>
      <c r="M9" s="136">
        <f>SUM(D9:L9)</f>
        <v>3639</v>
      </c>
      <c r="N9" s="23"/>
      <c r="O9" s="23"/>
      <c r="P9" s="23"/>
      <c r="Q9" s="23"/>
    </row>
    <row r="10" spans="1:17" ht="60" customHeight="1">
      <c r="A10" s="133">
        <v>102021</v>
      </c>
      <c r="B10" s="133">
        <v>873013</v>
      </c>
      <c r="C10" s="134" t="s">
        <v>471</v>
      </c>
      <c r="D10" s="135">
        <v>117</v>
      </c>
      <c r="E10" s="135"/>
      <c r="F10" s="135"/>
      <c r="G10" s="135">
        <v>3617</v>
      </c>
      <c r="H10" s="135">
        <v>977</v>
      </c>
      <c r="I10" s="135">
        <v>2637</v>
      </c>
      <c r="J10" s="135"/>
      <c r="K10" s="135"/>
      <c r="L10" s="135"/>
      <c r="M10" s="136">
        <f>SUM(D10:L10)</f>
        <v>7348</v>
      </c>
      <c r="N10" s="23"/>
      <c r="O10" s="23"/>
      <c r="P10" s="23"/>
      <c r="Q10" s="23"/>
    </row>
    <row r="11" spans="1:13" s="25" customFormat="1" ht="60" customHeight="1">
      <c r="A11" s="137" t="s">
        <v>162</v>
      </c>
      <c r="B11" s="138"/>
      <c r="C11" s="138"/>
      <c r="D11" s="136">
        <f>SUM(D6:D10)</f>
        <v>650</v>
      </c>
      <c r="E11" s="136">
        <f aca="true" t="shared" si="0" ref="E11:M11">SUM(E6:E10)</f>
        <v>0</v>
      </c>
      <c r="F11" s="136">
        <f t="shared" si="0"/>
        <v>0</v>
      </c>
      <c r="G11" s="136">
        <f t="shared" si="0"/>
        <v>26043</v>
      </c>
      <c r="H11" s="136">
        <f t="shared" si="0"/>
        <v>7031</v>
      </c>
      <c r="I11" s="136">
        <f t="shared" si="0"/>
        <v>22361</v>
      </c>
      <c r="J11" s="136">
        <f t="shared" si="0"/>
        <v>0</v>
      </c>
      <c r="K11" s="136">
        <f t="shared" si="0"/>
        <v>0</v>
      </c>
      <c r="L11" s="136">
        <f t="shared" si="0"/>
        <v>0</v>
      </c>
      <c r="M11" s="136">
        <f t="shared" si="0"/>
        <v>56085</v>
      </c>
    </row>
    <row r="14" ht="12.75">
      <c r="I14" s="26"/>
    </row>
    <row r="16" spans="1:13" ht="76.5" customHeight="1">
      <c r="A16" s="575" t="s">
        <v>550</v>
      </c>
      <c r="B16" s="576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7"/>
    </row>
    <row r="17" spans="1:13" ht="27.75">
      <c r="A17" s="578" t="s">
        <v>596</v>
      </c>
      <c r="B17" s="579"/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80"/>
    </row>
    <row r="18" spans="1:13" ht="27.75">
      <c r="A18" s="581" t="s">
        <v>160</v>
      </c>
      <c r="B18" s="582"/>
      <c r="C18" s="582"/>
      <c r="D18" s="582"/>
      <c r="E18" s="582"/>
      <c r="F18" s="582"/>
      <c r="G18" s="582"/>
      <c r="H18" s="582"/>
      <c r="I18" s="582"/>
      <c r="J18" s="582"/>
      <c r="K18" s="582"/>
      <c r="L18" s="582"/>
      <c r="M18" s="583"/>
    </row>
    <row r="19" spans="1:13" ht="25.5">
      <c r="A19" s="511" t="s">
        <v>494</v>
      </c>
      <c r="B19" s="222" t="s">
        <v>207</v>
      </c>
      <c r="C19" s="222" t="s">
        <v>209</v>
      </c>
      <c r="D19" s="222" t="s">
        <v>208</v>
      </c>
      <c r="E19" s="222" t="s">
        <v>210</v>
      </c>
      <c r="F19" s="222" t="s">
        <v>211</v>
      </c>
      <c r="G19" s="222" t="s">
        <v>212</v>
      </c>
      <c r="H19" s="222" t="s">
        <v>213</v>
      </c>
      <c r="I19" s="222" t="s">
        <v>214</v>
      </c>
      <c r="J19" s="222" t="s">
        <v>215</v>
      </c>
      <c r="K19" s="222" t="s">
        <v>216</v>
      </c>
      <c r="L19" s="222" t="s">
        <v>217</v>
      </c>
      <c r="M19" s="222" t="s">
        <v>242</v>
      </c>
    </row>
    <row r="20" spans="1:13" ht="315.75">
      <c r="A20" s="511"/>
      <c r="B20" s="349" t="s">
        <v>270</v>
      </c>
      <c r="C20" s="349" t="s">
        <v>165</v>
      </c>
      <c r="D20" s="90" t="s">
        <v>78</v>
      </c>
      <c r="E20" s="90" t="s">
        <v>161</v>
      </c>
      <c r="F20" s="90" t="s">
        <v>163</v>
      </c>
      <c r="G20" s="90" t="s">
        <v>2</v>
      </c>
      <c r="H20" s="90" t="s">
        <v>393</v>
      </c>
      <c r="I20" s="90" t="s">
        <v>128</v>
      </c>
      <c r="J20" s="90" t="s">
        <v>394</v>
      </c>
      <c r="K20" s="90" t="s">
        <v>164</v>
      </c>
      <c r="L20" s="90" t="s">
        <v>49</v>
      </c>
      <c r="M20" s="90" t="s">
        <v>96</v>
      </c>
    </row>
    <row r="21" spans="1:13" ht="33">
      <c r="A21" s="133">
        <v>102021</v>
      </c>
      <c r="B21" s="133">
        <v>873011</v>
      </c>
      <c r="C21" s="134" t="s">
        <v>231</v>
      </c>
      <c r="D21" s="135">
        <v>483</v>
      </c>
      <c r="E21" s="135"/>
      <c r="F21" s="135"/>
      <c r="G21" s="135">
        <v>17688</v>
      </c>
      <c r="H21" s="135">
        <v>5024</v>
      </c>
      <c r="I21" s="135">
        <v>13266</v>
      </c>
      <c r="J21" s="134"/>
      <c r="K21" s="135"/>
      <c r="L21" s="135"/>
      <c r="M21" s="136">
        <f aca="true" t="shared" si="1" ref="M21:M26">SUM(D21:L21)</f>
        <v>36461</v>
      </c>
    </row>
    <row r="22" spans="1:13" ht="33">
      <c r="A22" s="133">
        <v>102030</v>
      </c>
      <c r="B22" s="133">
        <v>881011</v>
      </c>
      <c r="C22" s="134" t="s">
        <v>232</v>
      </c>
      <c r="D22" s="135"/>
      <c r="E22" s="134"/>
      <c r="F22" s="134"/>
      <c r="G22" s="135"/>
      <c r="H22" s="134"/>
      <c r="I22" s="134"/>
      <c r="J22" s="134"/>
      <c r="K22" s="135"/>
      <c r="L22" s="135"/>
      <c r="M22" s="136">
        <f t="shared" si="1"/>
        <v>0</v>
      </c>
    </row>
    <row r="23" spans="1:13" ht="33">
      <c r="A23" s="133">
        <v>107051</v>
      </c>
      <c r="B23" s="133">
        <v>889921</v>
      </c>
      <c r="C23" s="134" t="s">
        <v>233</v>
      </c>
      <c r="D23" s="135"/>
      <c r="E23" s="135"/>
      <c r="F23" s="135"/>
      <c r="G23" s="135">
        <v>4060</v>
      </c>
      <c r="H23" s="134">
        <v>1183</v>
      </c>
      <c r="I23" s="134">
        <v>8199</v>
      </c>
      <c r="J23" s="134"/>
      <c r="K23" s="135"/>
      <c r="L23" s="135"/>
      <c r="M23" s="136">
        <f t="shared" si="1"/>
        <v>13442</v>
      </c>
    </row>
    <row r="24" spans="1:13" ht="33">
      <c r="A24" s="133">
        <v>82044</v>
      </c>
      <c r="B24" s="133">
        <v>999000</v>
      </c>
      <c r="C24" s="134" t="s">
        <v>470</v>
      </c>
      <c r="D24" s="135"/>
      <c r="E24" s="135"/>
      <c r="F24" s="135"/>
      <c r="G24" s="135">
        <v>1939</v>
      </c>
      <c r="H24" s="134">
        <v>523</v>
      </c>
      <c r="I24" s="134">
        <v>1178</v>
      </c>
      <c r="J24" s="134"/>
      <c r="K24" s="135"/>
      <c r="L24" s="135"/>
      <c r="M24" s="136">
        <f t="shared" si="1"/>
        <v>3640</v>
      </c>
    </row>
    <row r="25" spans="1:13" ht="33">
      <c r="A25" s="133">
        <v>102021</v>
      </c>
      <c r="B25" s="133">
        <v>873013</v>
      </c>
      <c r="C25" s="134" t="s">
        <v>471</v>
      </c>
      <c r="D25" s="135">
        <v>113</v>
      </c>
      <c r="E25" s="135"/>
      <c r="F25" s="135"/>
      <c r="G25" s="135">
        <v>3820</v>
      </c>
      <c r="H25" s="135">
        <v>1196</v>
      </c>
      <c r="I25" s="135">
        <v>2990</v>
      </c>
      <c r="J25" s="135"/>
      <c r="K25" s="135"/>
      <c r="L25" s="135"/>
      <c r="M25" s="136">
        <f t="shared" si="1"/>
        <v>8119</v>
      </c>
    </row>
    <row r="26" spans="1:13" ht="33">
      <c r="A26" s="137" t="s">
        <v>162</v>
      </c>
      <c r="B26" s="138"/>
      <c r="C26" s="138"/>
      <c r="D26" s="136">
        <f>SUM(D21:D25)</f>
        <v>596</v>
      </c>
      <c r="E26" s="136">
        <f aca="true" t="shared" si="2" ref="E26:L26">SUM(E21:E25)</f>
        <v>0</v>
      </c>
      <c r="F26" s="136">
        <f t="shared" si="2"/>
        <v>0</v>
      </c>
      <c r="G26" s="136">
        <f t="shared" si="2"/>
        <v>27507</v>
      </c>
      <c r="H26" s="136">
        <f t="shared" si="2"/>
        <v>7926</v>
      </c>
      <c r="I26" s="136">
        <f t="shared" si="2"/>
        <v>25633</v>
      </c>
      <c r="J26" s="136">
        <f t="shared" si="2"/>
        <v>0</v>
      </c>
      <c r="K26" s="136">
        <f t="shared" si="2"/>
        <v>0</v>
      </c>
      <c r="L26" s="136">
        <f t="shared" si="2"/>
        <v>0</v>
      </c>
      <c r="M26" s="136">
        <f t="shared" si="1"/>
        <v>61662</v>
      </c>
    </row>
    <row r="29" spans="1:13" ht="84" customHeight="1">
      <c r="A29" s="575" t="s">
        <v>551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7"/>
    </row>
    <row r="30" spans="1:13" ht="27.75">
      <c r="A30" s="578" t="s">
        <v>596</v>
      </c>
      <c r="B30" s="579"/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80"/>
    </row>
    <row r="31" spans="1:13" ht="27.75">
      <c r="A31" s="581" t="s">
        <v>160</v>
      </c>
      <c r="B31" s="582"/>
      <c r="C31" s="582"/>
      <c r="D31" s="582"/>
      <c r="E31" s="582"/>
      <c r="F31" s="582"/>
      <c r="G31" s="582"/>
      <c r="H31" s="582"/>
      <c r="I31" s="582"/>
      <c r="J31" s="582"/>
      <c r="K31" s="582"/>
      <c r="L31" s="582"/>
      <c r="M31" s="583"/>
    </row>
    <row r="32" spans="1:13" ht="25.5">
      <c r="A32" s="511" t="s">
        <v>494</v>
      </c>
      <c r="B32" s="222" t="s">
        <v>207</v>
      </c>
      <c r="C32" s="222" t="s">
        <v>209</v>
      </c>
      <c r="D32" s="222" t="s">
        <v>208</v>
      </c>
      <c r="E32" s="222" t="s">
        <v>210</v>
      </c>
      <c r="F32" s="222" t="s">
        <v>211</v>
      </c>
      <c r="G32" s="222" t="s">
        <v>212</v>
      </c>
      <c r="H32" s="222" t="s">
        <v>213</v>
      </c>
      <c r="I32" s="222" t="s">
        <v>214</v>
      </c>
      <c r="J32" s="222" t="s">
        <v>215</v>
      </c>
      <c r="K32" s="222" t="s">
        <v>216</v>
      </c>
      <c r="L32" s="222" t="s">
        <v>217</v>
      </c>
      <c r="M32" s="222" t="s">
        <v>242</v>
      </c>
    </row>
    <row r="33" spans="1:13" ht="315.75">
      <c r="A33" s="511"/>
      <c r="B33" s="369" t="s">
        <v>270</v>
      </c>
      <c r="C33" s="369" t="s">
        <v>165</v>
      </c>
      <c r="D33" s="90" t="s">
        <v>78</v>
      </c>
      <c r="E33" s="90" t="s">
        <v>161</v>
      </c>
      <c r="F33" s="90" t="s">
        <v>163</v>
      </c>
      <c r="G33" s="90" t="s">
        <v>2</v>
      </c>
      <c r="H33" s="90" t="s">
        <v>393</v>
      </c>
      <c r="I33" s="90" t="s">
        <v>128</v>
      </c>
      <c r="J33" s="90" t="s">
        <v>394</v>
      </c>
      <c r="K33" s="90" t="s">
        <v>164</v>
      </c>
      <c r="L33" s="90" t="s">
        <v>49</v>
      </c>
      <c r="M33" s="90" t="s">
        <v>96</v>
      </c>
    </row>
    <row r="34" spans="1:13" ht="33">
      <c r="A34" s="133">
        <v>102021</v>
      </c>
      <c r="B34" s="133">
        <v>873011</v>
      </c>
      <c r="C34" s="134" t="s">
        <v>231</v>
      </c>
      <c r="D34" s="135"/>
      <c r="E34" s="135"/>
      <c r="F34" s="135"/>
      <c r="G34" s="135"/>
      <c r="H34" s="135"/>
      <c r="I34" s="135"/>
      <c r="J34" s="134"/>
      <c r="K34" s="135"/>
      <c r="L34" s="135"/>
      <c r="M34" s="136"/>
    </row>
    <row r="35" spans="1:13" ht="33">
      <c r="A35" s="133">
        <v>102030</v>
      </c>
      <c r="B35" s="133">
        <v>881011</v>
      </c>
      <c r="C35" s="134" t="s">
        <v>232</v>
      </c>
      <c r="D35" s="135"/>
      <c r="E35" s="134"/>
      <c r="F35" s="134"/>
      <c r="G35" s="135"/>
      <c r="H35" s="134"/>
      <c r="I35" s="134"/>
      <c r="J35" s="134"/>
      <c r="K35" s="135"/>
      <c r="L35" s="135"/>
      <c r="M35" s="136"/>
    </row>
    <row r="36" spans="1:13" ht="33">
      <c r="A36" s="133">
        <v>107051</v>
      </c>
      <c r="B36" s="133">
        <v>889921</v>
      </c>
      <c r="C36" s="134" t="s">
        <v>233</v>
      </c>
      <c r="D36" s="135"/>
      <c r="E36" s="135"/>
      <c r="F36" s="135"/>
      <c r="G36" s="135"/>
      <c r="H36" s="134"/>
      <c r="I36" s="134"/>
      <c r="J36" s="134"/>
      <c r="K36" s="135"/>
      <c r="L36" s="135"/>
      <c r="M36" s="136"/>
    </row>
    <row r="37" spans="1:13" ht="33">
      <c r="A37" s="133">
        <v>82044</v>
      </c>
      <c r="B37" s="133">
        <v>999000</v>
      </c>
      <c r="C37" s="134" t="s">
        <v>470</v>
      </c>
      <c r="D37" s="135"/>
      <c r="E37" s="135"/>
      <c r="F37" s="135"/>
      <c r="G37" s="135"/>
      <c r="H37" s="134"/>
      <c r="I37" s="134"/>
      <c r="J37" s="134"/>
      <c r="K37" s="135"/>
      <c r="L37" s="135"/>
      <c r="M37" s="136"/>
    </row>
    <row r="38" spans="1:13" ht="33">
      <c r="A38" s="133">
        <v>102021</v>
      </c>
      <c r="B38" s="133">
        <v>873013</v>
      </c>
      <c r="C38" s="134" t="s">
        <v>471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6"/>
    </row>
    <row r="39" spans="1:13" ht="33">
      <c r="A39" s="137" t="s">
        <v>162</v>
      </c>
      <c r="B39" s="138"/>
      <c r="C39" s="138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</sheetData>
  <sheetProtection/>
  <mergeCells count="12">
    <mergeCell ref="A29:M29"/>
    <mergeCell ref="A30:M30"/>
    <mergeCell ref="A31:M31"/>
    <mergeCell ref="A32:A33"/>
    <mergeCell ref="A18:M18"/>
    <mergeCell ref="A19:A20"/>
    <mergeCell ref="A1:M1"/>
    <mergeCell ref="A2:M2"/>
    <mergeCell ref="A3:M3"/>
    <mergeCell ref="A4:A5"/>
    <mergeCell ref="A16:M16"/>
    <mergeCell ref="A17:M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2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1:F21"/>
  <sheetViews>
    <sheetView view="pageBreakPreview" zoomScale="85" zoomScaleSheetLayoutView="85" zoomScalePageLayoutView="0" workbookViewId="0" topLeftCell="A1">
      <selection activeCell="B3" sqref="B3"/>
    </sheetView>
  </sheetViews>
  <sheetFormatPr defaultColWidth="9.00390625" defaultRowHeight="12.75"/>
  <cols>
    <col min="1" max="1" width="5.125" style="16" customWidth="1"/>
    <col min="2" max="2" width="14.625" style="16" customWidth="1"/>
    <col min="3" max="3" width="48.75390625" style="16" bestFit="1" customWidth="1"/>
    <col min="4" max="4" width="19.125" style="16" customWidth="1"/>
    <col min="5" max="6" width="20.75390625" style="16" customWidth="1"/>
    <col min="7" max="16384" width="9.125" style="16" customWidth="1"/>
  </cols>
  <sheetData>
    <row r="1" spans="2:6" ht="43.5" customHeight="1">
      <c r="B1" s="584" t="s">
        <v>395</v>
      </c>
      <c r="C1" s="585"/>
      <c r="D1" s="586"/>
      <c r="E1" s="367"/>
      <c r="F1" s="367"/>
    </row>
    <row r="2" spans="2:6" ht="15.75">
      <c r="B2" s="587" t="s">
        <v>597</v>
      </c>
      <c r="C2" s="588"/>
      <c r="D2" s="589"/>
      <c r="E2" s="367"/>
      <c r="F2" s="367"/>
    </row>
    <row r="3" spans="2:6" ht="15.75">
      <c r="B3" s="59"/>
      <c r="C3" s="60"/>
      <c r="D3" s="61" t="s">
        <v>260</v>
      </c>
      <c r="E3" s="367"/>
      <c r="F3" s="367"/>
    </row>
    <row r="4" spans="2:6" ht="40.5">
      <c r="B4" s="590" t="s">
        <v>96</v>
      </c>
      <c r="C4" s="591"/>
      <c r="D4" s="592"/>
      <c r="E4" s="353" t="s">
        <v>503</v>
      </c>
      <c r="F4" s="375">
        <v>42735</v>
      </c>
    </row>
    <row r="5" spans="2:6" ht="20.25">
      <c r="B5" s="70" t="s">
        <v>239</v>
      </c>
      <c r="C5" s="139" t="s">
        <v>207</v>
      </c>
      <c r="D5" s="139" t="s">
        <v>238</v>
      </c>
      <c r="E5" s="139" t="s">
        <v>208</v>
      </c>
      <c r="F5" s="139" t="s">
        <v>210</v>
      </c>
    </row>
    <row r="6" spans="2:6" ht="33.75" customHeight="1">
      <c r="B6" s="81">
        <v>1</v>
      </c>
      <c r="C6" s="126" t="s">
        <v>249</v>
      </c>
      <c r="D6" s="140">
        <v>0</v>
      </c>
      <c r="E6" s="140"/>
      <c r="F6" s="140"/>
    </row>
    <row r="7" spans="2:6" ht="33.75" customHeight="1">
      <c r="B7" s="81">
        <v>2</v>
      </c>
      <c r="C7" s="126" t="s">
        <v>287</v>
      </c>
      <c r="D7" s="140">
        <v>0</v>
      </c>
      <c r="E7" s="140"/>
      <c r="F7" s="140"/>
    </row>
    <row r="8" spans="2:6" ht="33.75" customHeight="1">
      <c r="B8" s="81">
        <v>3</v>
      </c>
      <c r="C8" s="126" t="s">
        <v>47</v>
      </c>
      <c r="D8" s="140">
        <v>0</v>
      </c>
      <c r="E8" s="140"/>
      <c r="F8" s="140"/>
    </row>
    <row r="9" spans="2:6" ht="33.75" customHeight="1">
      <c r="B9" s="81">
        <v>4</v>
      </c>
      <c r="C9" s="126" t="s">
        <v>250</v>
      </c>
      <c r="D9" s="140">
        <v>5280</v>
      </c>
      <c r="E9" s="140">
        <v>6432</v>
      </c>
      <c r="F9" s="140"/>
    </row>
    <row r="10" spans="2:6" ht="33.75" customHeight="1">
      <c r="B10" s="81">
        <v>5</v>
      </c>
      <c r="C10" s="126" t="s">
        <v>487</v>
      </c>
      <c r="D10" s="140">
        <v>12583</v>
      </c>
      <c r="E10" s="140">
        <v>18179</v>
      </c>
      <c r="F10" s="140"/>
    </row>
    <row r="11" spans="2:6" ht="33.75" customHeight="1">
      <c r="B11" s="81">
        <v>6</v>
      </c>
      <c r="C11" s="126" t="s">
        <v>251</v>
      </c>
      <c r="D11" s="140">
        <v>0</v>
      </c>
      <c r="E11" s="140"/>
      <c r="F11" s="140"/>
    </row>
    <row r="12" spans="2:6" ht="33.75" customHeight="1">
      <c r="B12" s="81">
        <v>7</v>
      </c>
      <c r="C12" s="126" t="s">
        <v>48</v>
      </c>
      <c r="D12" s="140">
        <v>1000</v>
      </c>
      <c r="E12" s="140">
        <v>0</v>
      </c>
      <c r="F12" s="140"/>
    </row>
    <row r="13" spans="2:6" ht="33.75" customHeight="1">
      <c r="B13" s="81">
        <v>8</v>
      </c>
      <c r="C13" s="126" t="s">
        <v>252</v>
      </c>
      <c r="D13" s="140">
        <v>300</v>
      </c>
      <c r="E13" s="140">
        <v>300</v>
      </c>
      <c r="F13" s="140"/>
    </row>
    <row r="14" spans="2:6" ht="33.75" customHeight="1">
      <c r="B14" s="81">
        <v>9</v>
      </c>
      <c r="C14" s="126" t="s">
        <v>253</v>
      </c>
      <c r="D14" s="140">
        <v>1790</v>
      </c>
      <c r="E14" s="140">
        <v>1790</v>
      </c>
      <c r="F14" s="140"/>
    </row>
    <row r="15" spans="2:6" ht="33.75" customHeight="1">
      <c r="B15" s="81">
        <v>10</v>
      </c>
      <c r="C15" s="126" t="s">
        <v>254</v>
      </c>
      <c r="D15" s="140">
        <v>0</v>
      </c>
      <c r="E15" s="140"/>
      <c r="F15" s="140"/>
    </row>
    <row r="16" spans="2:6" ht="33.75" customHeight="1">
      <c r="B16" s="81">
        <v>11</v>
      </c>
      <c r="C16" s="126" t="s">
        <v>255</v>
      </c>
      <c r="D16" s="140">
        <v>0</v>
      </c>
      <c r="E16" s="140"/>
      <c r="F16" s="140"/>
    </row>
    <row r="17" spans="2:6" ht="33.75" customHeight="1">
      <c r="B17" s="81">
        <v>12</v>
      </c>
      <c r="C17" s="126" t="s">
        <v>256</v>
      </c>
      <c r="D17" s="140">
        <v>0</v>
      </c>
      <c r="E17" s="140"/>
      <c r="F17" s="140"/>
    </row>
    <row r="18" spans="2:6" ht="33.75" customHeight="1">
      <c r="B18" s="81">
        <v>13</v>
      </c>
      <c r="C18" s="126" t="s">
        <v>257</v>
      </c>
      <c r="D18" s="140">
        <v>420</v>
      </c>
      <c r="E18" s="140">
        <v>420</v>
      </c>
      <c r="F18" s="140"/>
    </row>
    <row r="19" spans="2:6" ht="33.75" customHeight="1">
      <c r="B19" s="81">
        <v>14</v>
      </c>
      <c r="C19" s="126" t="s">
        <v>258</v>
      </c>
      <c r="D19" s="140">
        <v>125</v>
      </c>
      <c r="E19" s="140">
        <v>550</v>
      </c>
      <c r="F19" s="140"/>
    </row>
    <row r="20" spans="2:6" ht="33.75" customHeight="1">
      <c r="B20" s="81">
        <v>15</v>
      </c>
      <c r="C20" s="126" t="s">
        <v>259</v>
      </c>
      <c r="D20" s="140">
        <v>0</v>
      </c>
      <c r="E20" s="140"/>
      <c r="F20" s="140"/>
    </row>
    <row r="21" spans="2:6" ht="33.75" customHeight="1">
      <c r="B21" s="70">
        <v>16</v>
      </c>
      <c r="C21" s="141" t="s">
        <v>261</v>
      </c>
      <c r="D21" s="142">
        <f>SUM(D6:D20)</f>
        <v>21498</v>
      </c>
      <c r="E21" s="142">
        <f>SUM(E6:E20)</f>
        <v>27671</v>
      </c>
      <c r="F21" s="142"/>
    </row>
  </sheetData>
  <sheetProtection/>
  <mergeCells count="3">
    <mergeCell ref="B1:D1"/>
    <mergeCell ref="B2:D2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54"/>
  <sheetViews>
    <sheetView view="pageBreakPreview" zoomScale="60" zoomScalePageLayoutView="0" workbookViewId="0" topLeftCell="A1">
      <selection activeCell="A6" sqref="A6:O6"/>
    </sheetView>
  </sheetViews>
  <sheetFormatPr defaultColWidth="9.00390625" defaultRowHeight="12.75"/>
  <cols>
    <col min="1" max="1" width="9.125" style="3" customWidth="1"/>
    <col min="2" max="2" width="77.625" style="3" customWidth="1"/>
    <col min="3" max="3" width="14.375" style="18" customWidth="1"/>
    <col min="4" max="4" width="20.75390625" style="250" customWidth="1"/>
    <col min="5" max="6" width="20.75390625" style="251" customWidth="1"/>
    <col min="7" max="7" width="11.125" style="252" customWidth="1"/>
    <col min="8" max="8" width="125.125" style="3" bestFit="1" customWidth="1"/>
    <col min="9" max="9" width="18.75390625" style="3" customWidth="1"/>
    <col min="10" max="10" width="14.125" style="18" customWidth="1"/>
    <col min="11" max="11" width="20.625" style="250" customWidth="1"/>
    <col min="12" max="13" width="22.25390625" style="253" customWidth="1"/>
    <col min="14" max="14" width="14.00390625" style="254" customWidth="1"/>
    <col min="15" max="15" width="25.00390625" style="253" customWidth="1"/>
    <col min="16" max="16384" width="9.125" style="3" customWidth="1"/>
  </cols>
  <sheetData>
    <row r="1" spans="1:16" ht="12.75" customHeight="1">
      <c r="A1" s="502" t="s">
        <v>200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4"/>
      <c r="P1" s="229"/>
    </row>
    <row r="2" spans="1:16" ht="26.25" customHeight="1">
      <c r="A2" s="619"/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1"/>
      <c r="P2" s="229"/>
    </row>
    <row r="3" spans="1:16" ht="12.75" customHeight="1">
      <c r="A3" s="619" t="s">
        <v>552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1"/>
      <c r="P3" s="229"/>
    </row>
    <row r="4" spans="1:16" ht="25.5" customHeight="1">
      <c r="A4" s="619"/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1"/>
      <c r="P4" s="229"/>
    </row>
    <row r="5" spans="1:16" ht="21.75">
      <c r="A5" s="622" t="s">
        <v>598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4"/>
      <c r="P5" s="229"/>
    </row>
    <row r="6" spans="1:16" ht="19.5" customHeight="1">
      <c r="A6" s="625" t="s">
        <v>72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7"/>
      <c r="P6" s="229"/>
    </row>
    <row r="7" spans="1:15" ht="12.75" customHeight="1">
      <c r="A7" s="593" t="s">
        <v>73</v>
      </c>
      <c r="B7" s="594"/>
      <c r="C7" s="608" t="s">
        <v>74</v>
      </c>
      <c r="D7" s="599" t="s">
        <v>90</v>
      </c>
      <c r="E7" s="599" t="s">
        <v>142</v>
      </c>
      <c r="F7" s="602" t="s">
        <v>511</v>
      </c>
      <c r="G7" s="593" t="s">
        <v>75</v>
      </c>
      <c r="H7" s="594"/>
      <c r="I7" s="611" t="s">
        <v>399</v>
      </c>
      <c r="J7" s="608" t="s">
        <v>74</v>
      </c>
      <c r="K7" s="599" t="s">
        <v>90</v>
      </c>
      <c r="L7" s="628" t="s">
        <v>524</v>
      </c>
      <c r="M7" s="631" t="s">
        <v>511</v>
      </c>
      <c r="N7" s="628"/>
      <c r="O7" s="628"/>
    </row>
    <row r="8" spans="1:15" ht="12.75" customHeight="1">
      <c r="A8" s="595"/>
      <c r="B8" s="596"/>
      <c r="C8" s="609"/>
      <c r="D8" s="600"/>
      <c r="E8" s="600"/>
      <c r="F8" s="603"/>
      <c r="G8" s="595"/>
      <c r="H8" s="596"/>
      <c r="I8" s="612"/>
      <c r="J8" s="609"/>
      <c r="K8" s="600"/>
      <c r="L8" s="629"/>
      <c r="M8" s="632"/>
      <c r="N8" s="629"/>
      <c r="O8" s="629"/>
    </row>
    <row r="9" spans="1:15" ht="12.75" customHeight="1">
      <c r="A9" s="595"/>
      <c r="B9" s="596"/>
      <c r="C9" s="609"/>
      <c r="D9" s="600"/>
      <c r="E9" s="600"/>
      <c r="F9" s="603"/>
      <c r="G9" s="595"/>
      <c r="H9" s="596"/>
      <c r="I9" s="612"/>
      <c r="J9" s="609"/>
      <c r="K9" s="600"/>
      <c r="L9" s="629"/>
      <c r="M9" s="632"/>
      <c r="N9" s="629"/>
      <c r="O9" s="629"/>
    </row>
    <row r="10" spans="1:15" ht="34.5" customHeight="1">
      <c r="A10" s="597"/>
      <c r="B10" s="598"/>
      <c r="C10" s="610"/>
      <c r="D10" s="601"/>
      <c r="E10" s="601"/>
      <c r="F10" s="604"/>
      <c r="G10" s="597"/>
      <c r="H10" s="598"/>
      <c r="I10" s="612"/>
      <c r="J10" s="610"/>
      <c r="K10" s="601"/>
      <c r="L10" s="630"/>
      <c r="M10" s="633"/>
      <c r="N10" s="630"/>
      <c r="O10" s="630"/>
    </row>
    <row r="11" spans="1:15" ht="37.5" customHeight="1">
      <c r="A11" s="605" t="s">
        <v>239</v>
      </c>
      <c r="B11" s="605" t="s">
        <v>76</v>
      </c>
      <c r="C11" s="605" t="s">
        <v>207</v>
      </c>
      <c r="D11" s="605" t="s">
        <v>238</v>
      </c>
      <c r="E11" s="605" t="s">
        <v>208</v>
      </c>
      <c r="F11" s="605" t="s">
        <v>210</v>
      </c>
      <c r="G11" s="605" t="s">
        <v>152</v>
      </c>
      <c r="H11" s="605" t="s">
        <v>76</v>
      </c>
      <c r="I11" s="612"/>
      <c r="J11" s="605" t="s">
        <v>207</v>
      </c>
      <c r="K11" s="605" t="s">
        <v>238</v>
      </c>
      <c r="L11" s="614" t="s">
        <v>208</v>
      </c>
      <c r="M11" s="614" t="s">
        <v>210</v>
      </c>
      <c r="N11" s="2"/>
      <c r="O11" s="1"/>
    </row>
    <row r="12" spans="1:15" ht="37.5" customHeight="1">
      <c r="A12" s="606"/>
      <c r="B12" s="606"/>
      <c r="C12" s="606"/>
      <c r="D12" s="606"/>
      <c r="E12" s="606"/>
      <c r="F12" s="606"/>
      <c r="G12" s="606"/>
      <c r="H12" s="606"/>
      <c r="I12" s="612"/>
      <c r="J12" s="606"/>
      <c r="K12" s="606"/>
      <c r="L12" s="615"/>
      <c r="M12" s="617"/>
      <c r="N12" s="2"/>
      <c r="O12" s="1"/>
    </row>
    <row r="13" spans="1:15" s="227" customFormat="1" ht="54.75" customHeight="1">
      <c r="A13" s="607"/>
      <c r="B13" s="607"/>
      <c r="C13" s="607"/>
      <c r="D13" s="607"/>
      <c r="E13" s="607"/>
      <c r="F13" s="607"/>
      <c r="G13" s="607"/>
      <c r="H13" s="607"/>
      <c r="I13" s="613"/>
      <c r="J13" s="607"/>
      <c r="K13" s="607"/>
      <c r="L13" s="616"/>
      <c r="M13" s="618"/>
      <c r="N13" s="230"/>
      <c r="O13" s="231"/>
    </row>
    <row r="14" spans="1:15" s="227" customFormat="1" ht="37.5" customHeight="1">
      <c r="A14" s="232">
        <v>1</v>
      </c>
      <c r="B14" s="209" t="s">
        <v>400</v>
      </c>
      <c r="C14" s="144"/>
      <c r="D14" s="233">
        <v>0</v>
      </c>
      <c r="E14" s="233"/>
      <c r="F14" s="233"/>
      <c r="G14" s="256">
        <v>1</v>
      </c>
      <c r="H14" s="143" t="s">
        <v>473</v>
      </c>
      <c r="I14" s="143" t="s">
        <v>403</v>
      </c>
      <c r="J14" s="144">
        <v>999000</v>
      </c>
      <c r="K14" s="233">
        <v>3840</v>
      </c>
      <c r="L14" s="234">
        <v>5188</v>
      </c>
      <c r="M14" s="234"/>
      <c r="N14" s="230"/>
      <c r="O14" s="231"/>
    </row>
    <row r="15" spans="1:15" s="227" customFormat="1" ht="78.75">
      <c r="A15" s="232">
        <v>2</v>
      </c>
      <c r="B15" s="209" t="s">
        <v>401</v>
      </c>
      <c r="C15" s="144">
        <v>999000</v>
      </c>
      <c r="D15" s="233">
        <v>0</v>
      </c>
      <c r="E15" s="233">
        <v>5185</v>
      </c>
      <c r="F15" s="233"/>
      <c r="G15" s="256">
        <v>2</v>
      </c>
      <c r="H15" s="143" t="s">
        <v>450</v>
      </c>
      <c r="I15" s="143" t="s">
        <v>238</v>
      </c>
      <c r="J15" s="144"/>
      <c r="K15" s="233">
        <v>8461</v>
      </c>
      <c r="L15" s="234">
        <v>5000</v>
      </c>
      <c r="M15" s="234"/>
      <c r="N15" s="230"/>
      <c r="O15" s="231"/>
    </row>
    <row r="16" spans="1:15" s="227" customFormat="1" ht="26.25">
      <c r="A16" s="232">
        <v>3</v>
      </c>
      <c r="B16" s="143" t="s">
        <v>488</v>
      </c>
      <c r="C16" s="144">
        <v>999000</v>
      </c>
      <c r="D16" s="233">
        <v>0</v>
      </c>
      <c r="E16" s="233"/>
      <c r="F16" s="233"/>
      <c r="G16" s="256">
        <v>3</v>
      </c>
      <c r="H16" s="143" t="s">
        <v>404</v>
      </c>
      <c r="I16" s="143" t="s">
        <v>238</v>
      </c>
      <c r="J16" s="144"/>
      <c r="K16" s="233">
        <v>0</v>
      </c>
      <c r="L16" s="234"/>
      <c r="M16" s="234"/>
      <c r="N16" s="230"/>
      <c r="O16" s="231"/>
    </row>
    <row r="17" spans="1:15" s="227" customFormat="1" ht="52.5">
      <c r="A17" s="232">
        <v>4</v>
      </c>
      <c r="B17" s="210" t="s">
        <v>402</v>
      </c>
      <c r="C17" s="144"/>
      <c r="D17" s="227">
        <v>0</v>
      </c>
      <c r="G17" s="256">
        <v>4</v>
      </c>
      <c r="H17" s="143" t="s">
        <v>497</v>
      </c>
      <c r="I17" s="143" t="s">
        <v>238</v>
      </c>
      <c r="J17" s="144">
        <v>999000</v>
      </c>
      <c r="K17" s="233">
        <v>0</v>
      </c>
      <c r="L17" s="234"/>
      <c r="M17" s="234"/>
      <c r="N17" s="230"/>
      <c r="O17" s="231"/>
    </row>
    <row r="18" spans="1:15" s="227" customFormat="1" ht="52.5">
      <c r="A18" s="232">
        <v>5</v>
      </c>
      <c r="B18" s="209" t="s">
        <v>405</v>
      </c>
      <c r="C18" s="144"/>
      <c r="D18" s="233">
        <v>0</v>
      </c>
      <c r="E18" s="233"/>
      <c r="F18" s="233"/>
      <c r="G18" s="256">
        <v>5</v>
      </c>
      <c r="H18" s="227" t="s">
        <v>442</v>
      </c>
      <c r="I18" s="143" t="s">
        <v>238</v>
      </c>
      <c r="J18" s="144"/>
      <c r="K18" s="233">
        <v>0</v>
      </c>
      <c r="L18" s="234"/>
      <c r="M18" s="234"/>
      <c r="N18" s="230"/>
      <c r="O18" s="231"/>
    </row>
    <row r="19" spans="1:15" s="227" customFormat="1" ht="37.5" customHeight="1">
      <c r="A19" s="232">
        <v>6</v>
      </c>
      <c r="B19" s="143" t="s">
        <v>303</v>
      </c>
      <c r="C19" s="144">
        <v>999000</v>
      </c>
      <c r="D19" s="233">
        <v>36859</v>
      </c>
      <c r="E19" s="233">
        <v>0</v>
      </c>
      <c r="F19" s="233"/>
      <c r="G19" s="256">
        <v>6</v>
      </c>
      <c r="H19" s="143" t="s">
        <v>508</v>
      </c>
      <c r="I19" s="143" t="s">
        <v>403</v>
      </c>
      <c r="J19" s="144"/>
      <c r="K19" s="233">
        <v>0</v>
      </c>
      <c r="L19" s="234">
        <v>2900</v>
      </c>
      <c r="M19" s="234"/>
      <c r="N19" s="230"/>
      <c r="O19" s="231"/>
    </row>
    <row r="20" spans="1:15" s="227" customFormat="1" ht="37.5" customHeight="1">
      <c r="A20" s="232">
        <v>7</v>
      </c>
      <c r="B20" s="227" t="s">
        <v>440</v>
      </c>
      <c r="C20" s="144"/>
      <c r="D20" s="227">
        <v>0</v>
      </c>
      <c r="G20" s="256">
        <v>7</v>
      </c>
      <c r="H20" s="235" t="s">
        <v>510</v>
      </c>
      <c r="I20" s="235" t="s">
        <v>403</v>
      </c>
      <c r="J20" s="144">
        <v>990000</v>
      </c>
      <c r="K20" s="233">
        <v>0</v>
      </c>
      <c r="L20" s="234"/>
      <c r="M20" s="234"/>
      <c r="N20" s="230"/>
      <c r="O20" s="231"/>
    </row>
    <row r="21" spans="1:15" s="227" customFormat="1" ht="52.5">
      <c r="A21" s="232">
        <v>8</v>
      </c>
      <c r="B21" s="143" t="s">
        <v>441</v>
      </c>
      <c r="C21" s="144"/>
      <c r="D21" s="233">
        <v>0</v>
      </c>
      <c r="E21" s="233"/>
      <c r="F21" s="233"/>
      <c r="G21" s="256">
        <v>8</v>
      </c>
      <c r="H21" s="235" t="s">
        <v>573</v>
      </c>
      <c r="I21" s="235" t="s">
        <v>238</v>
      </c>
      <c r="J21" s="144"/>
      <c r="K21" s="233">
        <v>0</v>
      </c>
      <c r="L21" s="234">
        <v>1950</v>
      </c>
      <c r="M21" s="234"/>
      <c r="N21" s="230"/>
      <c r="O21" s="231"/>
    </row>
    <row r="22" spans="1:15" s="227" customFormat="1" ht="52.5">
      <c r="A22" s="232">
        <v>9</v>
      </c>
      <c r="B22" s="143" t="s">
        <v>570</v>
      </c>
      <c r="C22" s="144"/>
      <c r="D22" s="233">
        <v>0</v>
      </c>
      <c r="E22" s="233">
        <v>36749</v>
      </c>
      <c r="F22" s="233"/>
      <c r="G22" s="256">
        <v>9</v>
      </c>
      <c r="H22" s="235" t="s">
        <v>448</v>
      </c>
      <c r="I22" s="235" t="s">
        <v>238</v>
      </c>
      <c r="J22" s="144"/>
      <c r="K22" s="233">
        <v>0</v>
      </c>
      <c r="L22" s="234"/>
      <c r="M22" s="234"/>
      <c r="N22" s="230"/>
      <c r="O22" s="231"/>
    </row>
    <row r="23" spans="1:15" s="227" customFormat="1" ht="52.5">
      <c r="A23" s="232">
        <v>10</v>
      </c>
      <c r="B23" s="143" t="s">
        <v>446</v>
      </c>
      <c r="C23" s="144">
        <v>999000</v>
      </c>
      <c r="D23" s="233"/>
      <c r="E23" s="233">
        <v>33500</v>
      </c>
      <c r="F23" s="233"/>
      <c r="G23" s="256">
        <v>10</v>
      </c>
      <c r="H23" s="235" t="s">
        <v>574</v>
      </c>
      <c r="I23" s="235" t="s">
        <v>238</v>
      </c>
      <c r="J23" s="144">
        <v>990000</v>
      </c>
      <c r="K23" s="233">
        <v>0</v>
      </c>
      <c r="L23" s="234">
        <v>36749</v>
      </c>
      <c r="M23" s="234"/>
      <c r="N23" s="230"/>
      <c r="O23" s="231"/>
    </row>
    <row r="24" spans="1:15" s="227" customFormat="1" ht="37.5" customHeight="1">
      <c r="A24" s="232">
        <v>11</v>
      </c>
      <c r="B24" s="143" t="s">
        <v>571</v>
      </c>
      <c r="C24" s="144"/>
      <c r="D24" s="233">
        <v>0</v>
      </c>
      <c r="E24" s="233">
        <v>1950</v>
      </c>
      <c r="F24" s="233"/>
      <c r="G24" s="256">
        <v>11</v>
      </c>
      <c r="H24" s="235" t="s">
        <v>443</v>
      </c>
      <c r="I24" s="235" t="s">
        <v>238</v>
      </c>
      <c r="J24" s="144"/>
      <c r="K24" s="233">
        <v>0</v>
      </c>
      <c r="L24" s="234"/>
      <c r="M24" s="234"/>
      <c r="N24" s="230"/>
      <c r="O24" s="231"/>
    </row>
    <row r="25" spans="1:15" s="227" customFormat="1" ht="37.5" customHeight="1">
      <c r="A25" s="232">
        <v>12</v>
      </c>
      <c r="B25" s="143" t="s">
        <v>472</v>
      </c>
      <c r="C25" s="144">
        <v>999000</v>
      </c>
      <c r="D25" s="233"/>
      <c r="E25" s="233"/>
      <c r="F25" s="233"/>
      <c r="G25" s="256">
        <v>12</v>
      </c>
      <c r="H25" s="235" t="s">
        <v>444</v>
      </c>
      <c r="I25" s="235" t="s">
        <v>238</v>
      </c>
      <c r="J25" s="144"/>
      <c r="K25" s="233">
        <v>0</v>
      </c>
      <c r="L25" s="234"/>
      <c r="M25" s="234"/>
      <c r="N25" s="230"/>
      <c r="O25" s="231"/>
    </row>
    <row r="26" spans="1:15" s="227" customFormat="1" ht="37.5" customHeight="1">
      <c r="A26" s="232">
        <v>13</v>
      </c>
      <c r="B26" s="143" t="s">
        <v>572</v>
      </c>
      <c r="C26" s="144"/>
      <c r="D26" s="233">
        <v>0</v>
      </c>
      <c r="E26" s="233">
        <v>5619</v>
      </c>
      <c r="F26" s="233"/>
      <c r="G26" s="256">
        <v>13</v>
      </c>
      <c r="H26" s="235" t="s">
        <v>572</v>
      </c>
      <c r="I26" s="235" t="s">
        <v>212</v>
      </c>
      <c r="J26" s="144"/>
      <c r="K26" s="233">
        <v>0</v>
      </c>
      <c r="L26" s="234">
        <v>5619</v>
      </c>
      <c r="M26" s="234"/>
      <c r="N26" s="230"/>
      <c r="O26" s="231"/>
    </row>
    <row r="27" spans="1:15" s="227" customFormat="1" ht="52.5">
      <c r="A27" s="232">
        <v>14</v>
      </c>
      <c r="B27" s="143" t="s">
        <v>553</v>
      </c>
      <c r="C27" s="144"/>
      <c r="D27" s="233">
        <v>8461</v>
      </c>
      <c r="E27" s="233">
        <v>50000</v>
      </c>
      <c r="F27" s="233"/>
      <c r="G27" s="256">
        <v>14</v>
      </c>
      <c r="H27" s="235" t="s">
        <v>449</v>
      </c>
      <c r="I27" s="235" t="s">
        <v>212</v>
      </c>
      <c r="J27" s="144"/>
      <c r="K27" s="233">
        <v>0</v>
      </c>
      <c r="L27" s="234"/>
      <c r="M27" s="234"/>
      <c r="N27" s="230"/>
      <c r="O27" s="231"/>
    </row>
    <row r="28" spans="1:15" s="227" customFormat="1" ht="37.5" customHeight="1">
      <c r="A28" s="232" t="s">
        <v>115</v>
      </c>
      <c r="B28" s="143" t="s">
        <v>562</v>
      </c>
      <c r="C28" s="144"/>
      <c r="D28" s="233"/>
      <c r="E28" s="233">
        <v>0</v>
      </c>
      <c r="F28" s="233"/>
      <c r="G28" s="256">
        <v>15</v>
      </c>
      <c r="H28" s="235" t="s">
        <v>473</v>
      </c>
      <c r="I28" s="235" t="s">
        <v>238</v>
      </c>
      <c r="J28" s="144">
        <v>99000</v>
      </c>
      <c r="K28" s="233">
        <v>0</v>
      </c>
      <c r="L28" s="234"/>
      <c r="M28" s="234"/>
      <c r="N28" s="230"/>
      <c r="O28" s="231"/>
    </row>
    <row r="29" spans="1:15" s="227" customFormat="1" ht="26.25">
      <c r="A29" s="232"/>
      <c r="B29" s="143"/>
      <c r="C29" s="144"/>
      <c r="D29" s="233"/>
      <c r="E29" s="233"/>
      <c r="F29" s="233"/>
      <c r="G29" s="256">
        <v>16</v>
      </c>
      <c r="H29" s="235" t="s">
        <v>563</v>
      </c>
      <c r="I29" s="235" t="s">
        <v>238</v>
      </c>
      <c r="J29" s="144"/>
      <c r="K29" s="233">
        <v>0</v>
      </c>
      <c r="L29" s="234">
        <v>2000</v>
      </c>
      <c r="M29" s="234"/>
      <c r="N29" s="230"/>
      <c r="O29" s="231"/>
    </row>
    <row r="30" spans="1:15" s="227" customFormat="1" ht="37.5" customHeight="1">
      <c r="A30" s="232"/>
      <c r="B30" s="143"/>
      <c r="C30" s="144"/>
      <c r="D30" s="233"/>
      <c r="E30" s="233"/>
      <c r="F30" s="233"/>
      <c r="G30" s="256">
        <v>17</v>
      </c>
      <c r="H30" s="235" t="s">
        <v>489</v>
      </c>
      <c r="I30" s="235" t="s">
        <v>238</v>
      </c>
      <c r="J30" s="144">
        <v>999000</v>
      </c>
      <c r="K30" s="233">
        <v>0</v>
      </c>
      <c r="L30" s="234"/>
      <c r="M30" s="234"/>
      <c r="N30" s="230"/>
      <c r="O30" s="231"/>
    </row>
    <row r="31" spans="1:15" s="227" customFormat="1" ht="37.5" customHeight="1">
      <c r="A31" s="232"/>
      <c r="B31" s="143"/>
      <c r="C31" s="144"/>
      <c r="D31" s="233"/>
      <c r="E31" s="233"/>
      <c r="F31" s="233"/>
      <c r="G31" s="256">
        <v>18</v>
      </c>
      <c r="H31" s="235" t="s">
        <v>445</v>
      </c>
      <c r="I31" s="235" t="s">
        <v>238</v>
      </c>
      <c r="J31" s="144"/>
      <c r="K31" s="233">
        <v>0</v>
      </c>
      <c r="L31" s="234"/>
      <c r="M31" s="234"/>
      <c r="N31" s="230"/>
      <c r="O31" s="231"/>
    </row>
    <row r="32" spans="1:15" s="227" customFormat="1" ht="37.5" customHeight="1">
      <c r="A32" s="232"/>
      <c r="B32" s="143"/>
      <c r="C32" s="144"/>
      <c r="D32" s="233"/>
      <c r="E32" s="233"/>
      <c r="F32" s="233"/>
      <c r="G32" s="256">
        <v>19</v>
      </c>
      <c r="H32" s="143" t="s">
        <v>446</v>
      </c>
      <c r="I32" s="235" t="s">
        <v>238</v>
      </c>
      <c r="J32" s="144">
        <v>999000</v>
      </c>
      <c r="K32" s="233">
        <v>0</v>
      </c>
      <c r="L32" s="234">
        <v>33500</v>
      </c>
      <c r="M32" s="234"/>
      <c r="N32" s="230"/>
      <c r="O32" s="231"/>
    </row>
    <row r="33" spans="2:15" s="227" customFormat="1" ht="37.5" customHeight="1">
      <c r="B33" s="143"/>
      <c r="C33" s="144"/>
      <c r="D33" s="233"/>
      <c r="E33" s="233"/>
      <c r="F33" s="233"/>
      <c r="G33" s="256">
        <v>20</v>
      </c>
      <c r="H33" s="143" t="s">
        <v>447</v>
      </c>
      <c r="I33" s="235" t="s">
        <v>238</v>
      </c>
      <c r="J33" s="144"/>
      <c r="K33" s="227">
        <v>33019</v>
      </c>
      <c r="L33" s="234"/>
      <c r="M33" s="234"/>
      <c r="N33" s="230"/>
      <c r="O33" s="231"/>
    </row>
    <row r="34" spans="1:15" s="227" customFormat="1" ht="37.5" customHeight="1">
      <c r="A34" s="634" t="s">
        <v>87</v>
      </c>
      <c r="B34" s="635"/>
      <c r="C34" s="224"/>
      <c r="D34" s="230">
        <f>SUM(D14:D27)</f>
        <v>45320</v>
      </c>
      <c r="E34" s="230">
        <v>88003</v>
      </c>
      <c r="F34" s="376"/>
      <c r="G34" s="634" t="s">
        <v>88</v>
      </c>
      <c r="H34" s="635"/>
      <c r="I34" s="224"/>
      <c r="J34" s="236"/>
      <c r="K34" s="237">
        <f>SUM(K14:K33)</f>
        <v>45320</v>
      </c>
      <c r="L34" s="238">
        <v>90003</v>
      </c>
      <c r="M34" s="238"/>
      <c r="N34" s="237" t="e">
        <f>#REF!+#REF!+#REF!+#REF!+#REF!</f>
        <v>#REF!</v>
      </c>
      <c r="O34" s="231" t="e">
        <f>N34/L34*100</f>
        <v>#REF!</v>
      </c>
    </row>
    <row r="35" spans="1:15" s="227" customFormat="1" ht="37.5" customHeight="1">
      <c r="A35" s="634" t="s">
        <v>89</v>
      </c>
      <c r="B35" s="635"/>
      <c r="C35" s="224"/>
      <c r="D35" s="230">
        <v>0</v>
      </c>
      <c r="E35" s="230"/>
      <c r="F35" s="376"/>
      <c r="G35" s="636" t="s">
        <v>271</v>
      </c>
      <c r="H35" s="637"/>
      <c r="I35" s="240"/>
      <c r="J35" s="224"/>
      <c r="K35" s="241">
        <v>0</v>
      </c>
      <c r="L35" s="242"/>
      <c r="M35" s="242"/>
      <c r="N35" s="243"/>
      <c r="O35" s="231"/>
    </row>
    <row r="36" spans="3:15" s="227" customFormat="1" ht="26.25">
      <c r="C36" s="226"/>
      <c r="D36" s="244"/>
      <c r="E36" s="354"/>
      <c r="F36" s="354"/>
      <c r="G36" s="245"/>
      <c r="I36" s="246"/>
      <c r="J36" s="226"/>
      <c r="K36" s="244"/>
      <c r="L36" s="244"/>
      <c r="M36" s="244"/>
      <c r="N36" s="247"/>
      <c r="O36" s="244"/>
    </row>
    <row r="37" spans="3:15" s="227" customFormat="1" ht="26.25">
      <c r="C37" s="226"/>
      <c r="D37" s="244"/>
      <c r="E37" s="354"/>
      <c r="F37" s="354"/>
      <c r="G37" s="245"/>
      <c r="I37" s="246"/>
      <c r="J37" s="226"/>
      <c r="K37" s="244"/>
      <c r="L37" s="244"/>
      <c r="M37" s="244"/>
      <c r="N37" s="247"/>
      <c r="O37" s="244"/>
    </row>
    <row r="38" spans="3:15" s="227" customFormat="1" ht="26.25">
      <c r="C38" s="225"/>
      <c r="D38" s="244"/>
      <c r="E38" s="354"/>
      <c r="F38" s="354"/>
      <c r="G38" s="245"/>
      <c r="I38" s="246"/>
      <c r="J38" s="239"/>
      <c r="K38" s="244"/>
      <c r="L38" s="244"/>
      <c r="M38" s="244"/>
      <c r="N38" s="247"/>
      <c r="O38" s="244"/>
    </row>
    <row r="39" spans="3:15" s="227" customFormat="1" ht="26.25">
      <c r="C39" s="228"/>
      <c r="D39" s="244"/>
      <c r="E39" s="354"/>
      <c r="F39" s="354"/>
      <c r="G39" s="245"/>
      <c r="J39" s="228"/>
      <c r="K39" s="244"/>
      <c r="L39" s="244"/>
      <c r="M39" s="244"/>
      <c r="N39" s="247"/>
      <c r="O39" s="244"/>
    </row>
    <row r="40" spans="3:15" s="227" customFormat="1" ht="26.25">
      <c r="C40" s="228"/>
      <c r="D40" s="244"/>
      <c r="E40" s="354"/>
      <c r="F40" s="354"/>
      <c r="G40" s="245"/>
      <c r="J40" s="228"/>
      <c r="K40" s="244"/>
      <c r="L40" s="244"/>
      <c r="M40" s="244"/>
      <c r="N40" s="247"/>
      <c r="O40" s="244"/>
    </row>
    <row r="41" spans="3:15" s="227" customFormat="1" ht="26.25">
      <c r="C41" s="228"/>
      <c r="D41" s="244"/>
      <c r="E41" s="354"/>
      <c r="F41" s="354"/>
      <c r="G41" s="245"/>
      <c r="J41" s="228"/>
      <c r="K41" s="244"/>
      <c r="L41" s="244"/>
      <c r="M41" s="244"/>
      <c r="N41" s="247"/>
      <c r="O41" s="244"/>
    </row>
    <row r="42" spans="3:15" s="227" customFormat="1" ht="26.25">
      <c r="C42" s="228"/>
      <c r="D42" s="244"/>
      <c r="E42" s="354"/>
      <c r="F42" s="354"/>
      <c r="G42" s="245"/>
      <c r="J42" s="228"/>
      <c r="K42" s="244"/>
      <c r="L42" s="244"/>
      <c r="M42" s="244"/>
      <c r="N42" s="247"/>
      <c r="O42" s="244"/>
    </row>
    <row r="43" spans="3:15" s="227" customFormat="1" ht="26.25">
      <c r="C43" s="228"/>
      <c r="D43" s="244"/>
      <c r="E43" s="354"/>
      <c r="F43" s="354"/>
      <c r="G43" s="245"/>
      <c r="H43" s="244"/>
      <c r="I43" s="244"/>
      <c r="J43" s="228"/>
      <c r="K43" s="244"/>
      <c r="L43" s="244"/>
      <c r="M43" s="244"/>
      <c r="N43" s="247"/>
      <c r="O43" s="244"/>
    </row>
    <row r="44" spans="3:15" s="227" customFormat="1" ht="26.25">
      <c r="C44" s="228"/>
      <c r="D44" s="244"/>
      <c r="E44" s="354"/>
      <c r="F44" s="354"/>
      <c r="G44" s="245"/>
      <c r="J44" s="228"/>
      <c r="K44" s="244"/>
      <c r="L44" s="244"/>
      <c r="M44" s="244"/>
      <c r="N44" s="247"/>
      <c r="O44" s="244"/>
    </row>
    <row r="45" spans="3:15" s="227" customFormat="1" ht="26.25">
      <c r="C45" s="228"/>
      <c r="D45" s="244"/>
      <c r="E45" s="354"/>
      <c r="F45" s="354"/>
      <c r="G45" s="245"/>
      <c r="J45" s="228"/>
      <c r="K45" s="244"/>
      <c r="L45" s="244"/>
      <c r="M45" s="244"/>
      <c r="N45" s="247"/>
      <c r="O45" s="244"/>
    </row>
    <row r="46" spans="3:15" s="227" customFormat="1" ht="26.25">
      <c r="C46" s="228"/>
      <c r="D46" s="244"/>
      <c r="E46" s="355"/>
      <c r="F46" s="355"/>
      <c r="G46" s="245"/>
      <c r="J46" s="248"/>
      <c r="K46" s="244"/>
      <c r="L46" s="244"/>
      <c r="M46" s="244"/>
      <c r="N46" s="247"/>
      <c r="O46" s="244"/>
    </row>
    <row r="47" spans="3:15" s="227" customFormat="1" ht="26.25">
      <c r="C47" s="228"/>
      <c r="D47" s="244"/>
      <c r="E47" s="249"/>
      <c r="F47" s="249"/>
      <c r="G47" s="245"/>
      <c r="J47" s="228"/>
      <c r="K47" s="244"/>
      <c r="L47" s="244"/>
      <c r="M47" s="244"/>
      <c r="N47" s="247"/>
      <c r="O47" s="244"/>
    </row>
    <row r="48" spans="3:15" s="227" customFormat="1" ht="26.25">
      <c r="C48" s="228"/>
      <c r="D48" s="244"/>
      <c r="E48" s="249"/>
      <c r="F48" s="249"/>
      <c r="G48" s="245"/>
      <c r="J48" s="228"/>
      <c r="K48" s="244"/>
      <c r="L48" s="244"/>
      <c r="M48" s="244"/>
      <c r="N48" s="247"/>
      <c r="O48" s="244"/>
    </row>
    <row r="49" spans="3:15" s="227" customFormat="1" ht="26.25">
      <c r="C49" s="228"/>
      <c r="D49" s="244"/>
      <c r="E49" s="249"/>
      <c r="F49" s="249"/>
      <c r="G49" s="245"/>
      <c r="J49" s="228"/>
      <c r="K49" s="244"/>
      <c r="L49" s="244"/>
      <c r="M49" s="244"/>
      <c r="N49" s="247"/>
      <c r="O49" s="244"/>
    </row>
    <row r="50" spans="3:15" s="227" customFormat="1" ht="26.25">
      <c r="C50" s="228"/>
      <c r="D50" s="244"/>
      <c r="E50" s="249"/>
      <c r="F50" s="249"/>
      <c r="G50" s="245"/>
      <c r="J50" s="228"/>
      <c r="K50" s="244"/>
      <c r="L50" s="244"/>
      <c r="M50" s="244"/>
      <c r="N50" s="247"/>
      <c r="O50" s="244"/>
    </row>
    <row r="51" spans="3:15" s="227" customFormat="1" ht="26.25">
      <c r="C51" s="228"/>
      <c r="D51" s="244"/>
      <c r="E51" s="249"/>
      <c r="F51" s="249"/>
      <c r="G51" s="245"/>
      <c r="J51" s="228"/>
      <c r="K51" s="244"/>
      <c r="L51" s="244"/>
      <c r="M51" s="244"/>
      <c r="N51" s="247"/>
      <c r="O51" s="244"/>
    </row>
    <row r="52" spans="3:15" s="227" customFormat="1" ht="26.25">
      <c r="C52" s="228"/>
      <c r="D52" s="244"/>
      <c r="E52" s="249"/>
      <c r="F52" s="249"/>
      <c r="G52" s="245"/>
      <c r="J52" s="228"/>
      <c r="K52" s="244"/>
      <c r="L52" s="244"/>
      <c r="M52" s="244"/>
      <c r="N52" s="247"/>
      <c r="O52" s="244"/>
    </row>
    <row r="53" spans="3:15" s="227" customFormat="1" ht="26.25">
      <c r="C53" s="228"/>
      <c r="D53" s="244"/>
      <c r="E53" s="249"/>
      <c r="F53" s="249"/>
      <c r="G53" s="245"/>
      <c r="J53" s="228"/>
      <c r="K53" s="244"/>
      <c r="L53" s="244"/>
      <c r="M53" s="244"/>
      <c r="N53" s="247"/>
      <c r="O53" s="244"/>
    </row>
    <row r="54" spans="3:15" s="227" customFormat="1" ht="26.25">
      <c r="C54" s="228"/>
      <c r="D54" s="244"/>
      <c r="E54" s="249"/>
      <c r="F54" s="249"/>
      <c r="G54" s="245"/>
      <c r="J54" s="228"/>
      <c r="K54" s="244"/>
      <c r="L54" s="244"/>
      <c r="M54" s="244"/>
      <c r="N54" s="247"/>
      <c r="O54" s="244"/>
    </row>
  </sheetData>
  <sheetProtection/>
  <mergeCells count="33">
    <mergeCell ref="A35:B35"/>
    <mergeCell ref="D7:D10"/>
    <mergeCell ref="B11:B13"/>
    <mergeCell ref="G35:H35"/>
    <mergeCell ref="A34:B34"/>
    <mergeCell ref="G34:H34"/>
    <mergeCell ref="D11:D13"/>
    <mergeCell ref="H11:H13"/>
    <mergeCell ref="F11:F13"/>
    <mergeCell ref="A11:A13"/>
    <mergeCell ref="A1:O2"/>
    <mergeCell ref="A3:O4"/>
    <mergeCell ref="A5:O5"/>
    <mergeCell ref="A6:O6"/>
    <mergeCell ref="A7:B10"/>
    <mergeCell ref="O7:O10"/>
    <mergeCell ref="J7:J10"/>
    <mergeCell ref="N7:N10"/>
    <mergeCell ref="M7:M10"/>
    <mergeCell ref="L7:L10"/>
    <mergeCell ref="I7:I13"/>
    <mergeCell ref="L11:L13"/>
    <mergeCell ref="K7:K10"/>
    <mergeCell ref="J11:J13"/>
    <mergeCell ref="K11:K13"/>
    <mergeCell ref="M11:M13"/>
    <mergeCell ref="G7:H10"/>
    <mergeCell ref="E7:E10"/>
    <mergeCell ref="F7:F10"/>
    <mergeCell ref="C11:C13"/>
    <mergeCell ref="C7:C10"/>
    <mergeCell ref="G11:G13"/>
    <mergeCell ref="E11:E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4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35"/>
  <sheetViews>
    <sheetView view="pageBreakPreview" zoomScale="54" zoomScaleSheetLayoutView="54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2" sqref="A22:P22"/>
    </sheetView>
  </sheetViews>
  <sheetFormatPr defaultColWidth="9.00390625" defaultRowHeight="12.75"/>
  <cols>
    <col min="1" max="1" width="8.00390625" style="266" bestFit="1" customWidth="1"/>
    <col min="2" max="2" width="63.375" style="24" bestFit="1" customWidth="1"/>
    <col min="3" max="3" width="25.125" style="24" bestFit="1" customWidth="1"/>
    <col min="4" max="4" width="13.00390625" style="24" bestFit="1" customWidth="1"/>
    <col min="5" max="5" width="13.375" style="24" bestFit="1" customWidth="1"/>
    <col min="6" max="6" width="14.125" style="24" bestFit="1" customWidth="1"/>
    <col min="7" max="7" width="13.00390625" style="24" bestFit="1" customWidth="1"/>
    <col min="8" max="10" width="13.75390625" style="24" bestFit="1" customWidth="1"/>
    <col min="11" max="11" width="16.625" style="24" bestFit="1" customWidth="1"/>
    <col min="12" max="12" width="18.375" style="24" bestFit="1" customWidth="1"/>
    <col min="13" max="13" width="13.75390625" style="24" bestFit="1" customWidth="1"/>
    <col min="14" max="14" width="16.625" style="24" bestFit="1" customWidth="1"/>
    <col min="15" max="15" width="16.25390625" style="24" bestFit="1" customWidth="1"/>
    <col min="16" max="16" width="16.625" style="24" bestFit="1" customWidth="1"/>
    <col min="17" max="16384" width="9.125" style="24" customWidth="1"/>
  </cols>
  <sheetData>
    <row r="1" spans="1:16" s="257" customFormat="1" ht="88.5" customHeight="1">
      <c r="A1" s="638" t="s">
        <v>554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</row>
    <row r="2" spans="1:16" s="257" customFormat="1" ht="20.25">
      <c r="A2" s="639" t="s">
        <v>599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</row>
    <row r="3" spans="1:16" s="257" customFormat="1" ht="20.25">
      <c r="A3" s="640" t="s">
        <v>92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</row>
    <row r="4" spans="1:16" s="257" customFormat="1" ht="44.25" customHeight="1">
      <c r="A4" s="566" t="s">
        <v>239</v>
      </c>
      <c r="B4" s="255" t="s">
        <v>237</v>
      </c>
      <c r="C4" s="255" t="s">
        <v>209</v>
      </c>
      <c r="D4" s="255" t="s">
        <v>208</v>
      </c>
      <c r="E4" s="255" t="s">
        <v>210</v>
      </c>
      <c r="F4" s="255" t="s">
        <v>211</v>
      </c>
      <c r="G4" s="255" t="s">
        <v>212</v>
      </c>
      <c r="H4" s="255" t="s">
        <v>213</v>
      </c>
      <c r="I4" s="255" t="s">
        <v>214</v>
      </c>
      <c r="J4" s="255" t="s">
        <v>215</v>
      </c>
      <c r="K4" s="255" t="s">
        <v>216</v>
      </c>
      <c r="L4" s="255" t="s">
        <v>217</v>
      </c>
      <c r="M4" s="255" t="s">
        <v>242</v>
      </c>
      <c r="N4" s="255" t="s">
        <v>243</v>
      </c>
      <c r="O4" s="255" t="s">
        <v>245</v>
      </c>
      <c r="P4" s="255" t="s">
        <v>246</v>
      </c>
    </row>
    <row r="5" spans="1:16" s="257" customFormat="1" ht="44.25" customHeight="1">
      <c r="A5" s="566"/>
      <c r="B5" s="255" t="s">
        <v>153</v>
      </c>
      <c r="C5" s="255" t="s">
        <v>248</v>
      </c>
      <c r="D5" s="255" t="s">
        <v>166</v>
      </c>
      <c r="E5" s="255" t="s">
        <v>167</v>
      </c>
      <c r="F5" s="255" t="s">
        <v>168</v>
      </c>
      <c r="G5" s="255" t="s">
        <v>169</v>
      </c>
      <c r="H5" s="255" t="s">
        <v>170</v>
      </c>
      <c r="I5" s="255" t="s">
        <v>171</v>
      </c>
      <c r="J5" s="255" t="s">
        <v>172</v>
      </c>
      <c r="K5" s="255" t="s">
        <v>173</v>
      </c>
      <c r="L5" s="255" t="s">
        <v>174</v>
      </c>
      <c r="M5" s="255" t="s">
        <v>175</v>
      </c>
      <c r="N5" s="255" t="s">
        <v>176</v>
      </c>
      <c r="O5" s="255" t="s">
        <v>177</v>
      </c>
      <c r="P5" s="255" t="s">
        <v>178</v>
      </c>
    </row>
    <row r="6" spans="1:16" ht="44.25" customHeight="1">
      <c r="A6" s="258">
        <v>1</v>
      </c>
      <c r="B6" s="566" t="s">
        <v>150</v>
      </c>
      <c r="C6" s="258" t="s">
        <v>179</v>
      </c>
      <c r="D6" s="259">
        <v>242</v>
      </c>
      <c r="E6" s="259">
        <v>0</v>
      </c>
      <c r="F6" s="259">
        <v>0</v>
      </c>
      <c r="G6" s="259">
        <v>0</v>
      </c>
      <c r="H6" s="259"/>
      <c r="I6" s="259">
        <v>0</v>
      </c>
      <c r="J6" s="259">
        <v>0</v>
      </c>
      <c r="K6" s="259">
        <v>0</v>
      </c>
      <c r="L6" s="259">
        <v>0</v>
      </c>
      <c r="M6" s="259">
        <v>0</v>
      </c>
      <c r="N6" s="259">
        <v>0</v>
      </c>
      <c r="O6" s="259">
        <v>0</v>
      </c>
      <c r="P6" s="260">
        <f aca="true" t="shared" si="0" ref="P6:P13">SUM(D6:O6)</f>
        <v>242</v>
      </c>
    </row>
    <row r="7" spans="1:16" ht="44.25" customHeight="1">
      <c r="A7" s="258">
        <v>2</v>
      </c>
      <c r="B7" s="566"/>
      <c r="C7" s="258" t="s">
        <v>180</v>
      </c>
      <c r="D7" s="259">
        <v>3900</v>
      </c>
      <c r="E7" s="259">
        <v>3900</v>
      </c>
      <c r="F7" s="259">
        <v>3900</v>
      </c>
      <c r="G7" s="259">
        <v>3100</v>
      </c>
      <c r="H7" s="259">
        <v>2000</v>
      </c>
      <c r="I7" s="259">
        <v>2610</v>
      </c>
      <c r="J7" s="259">
        <v>3600</v>
      </c>
      <c r="K7" s="259">
        <v>3470</v>
      </c>
      <c r="L7" s="259">
        <v>3400</v>
      </c>
      <c r="M7" s="259">
        <v>2800</v>
      </c>
      <c r="N7" s="259">
        <v>3300</v>
      </c>
      <c r="O7" s="259">
        <v>3915</v>
      </c>
      <c r="P7" s="260">
        <f t="shared" si="0"/>
        <v>39895</v>
      </c>
    </row>
    <row r="8" spans="1:17" ht="44.25" customHeight="1">
      <c r="A8" s="258">
        <v>3</v>
      </c>
      <c r="B8" s="566" t="s">
        <v>452</v>
      </c>
      <c r="C8" s="258" t="s">
        <v>179</v>
      </c>
      <c r="D8" s="259">
        <v>1656</v>
      </c>
      <c r="E8" s="259">
        <v>1650</v>
      </c>
      <c r="F8" s="259">
        <v>1650</v>
      </c>
      <c r="G8" s="259">
        <v>1650</v>
      </c>
      <c r="H8" s="259">
        <v>1650</v>
      </c>
      <c r="I8" s="259">
        <v>1650</v>
      </c>
      <c r="J8" s="259">
        <v>1650</v>
      </c>
      <c r="K8" s="259">
        <v>1650</v>
      </c>
      <c r="L8" s="259">
        <v>2275</v>
      </c>
      <c r="M8" s="259">
        <v>1650</v>
      </c>
      <c r="N8" s="259">
        <v>1650</v>
      </c>
      <c r="O8" s="259">
        <v>1654</v>
      </c>
      <c r="P8" s="260">
        <f t="shared" si="0"/>
        <v>20435</v>
      </c>
      <c r="Q8" s="261"/>
    </row>
    <row r="9" spans="1:16" ht="44.25" customHeight="1">
      <c r="A9" s="258">
        <v>4</v>
      </c>
      <c r="B9" s="566"/>
      <c r="C9" s="258" t="s">
        <v>180</v>
      </c>
      <c r="D9" s="259">
        <v>5595</v>
      </c>
      <c r="E9" s="259">
        <v>4300</v>
      </c>
      <c r="F9" s="259">
        <v>4300</v>
      </c>
      <c r="G9" s="259">
        <v>4300</v>
      </c>
      <c r="H9" s="259">
        <v>4300</v>
      </c>
      <c r="I9" s="259">
        <v>4300</v>
      </c>
      <c r="J9" s="259">
        <v>5297</v>
      </c>
      <c r="K9" s="259">
        <v>7300</v>
      </c>
      <c r="L9" s="259">
        <v>5178</v>
      </c>
      <c r="M9" s="259">
        <v>4300</v>
      </c>
      <c r="N9" s="259">
        <v>4300</v>
      </c>
      <c r="O9" s="259">
        <v>2615</v>
      </c>
      <c r="P9" s="260">
        <f t="shared" si="0"/>
        <v>56085</v>
      </c>
    </row>
    <row r="10" spans="1:17" ht="44.25" customHeight="1">
      <c r="A10" s="258">
        <v>3</v>
      </c>
      <c r="B10" s="566" t="s">
        <v>453</v>
      </c>
      <c r="C10" s="258" t="s">
        <v>179</v>
      </c>
      <c r="D10" s="259">
        <v>510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60">
        <f t="shared" si="0"/>
        <v>510</v>
      </c>
      <c r="Q10" s="261"/>
    </row>
    <row r="11" spans="1:16" ht="44.25" customHeight="1">
      <c r="A11" s="258">
        <v>4</v>
      </c>
      <c r="B11" s="566"/>
      <c r="C11" s="258" t="s">
        <v>180</v>
      </c>
      <c r="D11" s="259">
        <v>4828</v>
      </c>
      <c r="E11" s="259">
        <v>3300</v>
      </c>
      <c r="F11" s="259">
        <v>4370</v>
      </c>
      <c r="G11" s="259">
        <v>3370</v>
      </c>
      <c r="H11" s="259">
        <v>3370</v>
      </c>
      <c r="I11" s="259">
        <v>3370</v>
      </c>
      <c r="J11" s="259">
        <v>4370</v>
      </c>
      <c r="K11" s="259">
        <v>5353</v>
      </c>
      <c r="L11" s="259">
        <v>5461</v>
      </c>
      <c r="M11" s="259">
        <v>3644</v>
      </c>
      <c r="N11" s="259">
        <v>3370</v>
      </c>
      <c r="O11" s="259">
        <v>2532</v>
      </c>
      <c r="P11" s="260">
        <f t="shared" si="0"/>
        <v>47338</v>
      </c>
    </row>
    <row r="12" spans="1:17" ht="44.25" customHeight="1">
      <c r="A12" s="258">
        <v>3</v>
      </c>
      <c r="B12" s="566" t="s">
        <v>454</v>
      </c>
      <c r="C12" s="258" t="s">
        <v>179</v>
      </c>
      <c r="D12" s="259">
        <v>52000</v>
      </c>
      <c r="E12" s="259">
        <v>48000</v>
      </c>
      <c r="F12" s="259">
        <v>42000</v>
      </c>
      <c r="G12" s="259">
        <v>33000</v>
      </c>
      <c r="H12" s="259">
        <v>48000</v>
      </c>
      <c r="I12" s="259">
        <v>55000</v>
      </c>
      <c r="J12" s="259">
        <v>76000</v>
      </c>
      <c r="K12" s="259">
        <v>45000</v>
      </c>
      <c r="L12" s="259">
        <v>52600</v>
      </c>
      <c r="M12" s="259">
        <v>52000</v>
      </c>
      <c r="N12" s="259">
        <v>52000</v>
      </c>
      <c r="O12" s="259">
        <v>53979</v>
      </c>
      <c r="P12" s="260">
        <f t="shared" si="0"/>
        <v>609579</v>
      </c>
      <c r="Q12" s="261"/>
    </row>
    <row r="13" spans="1:16" ht="44.25" customHeight="1" thickBot="1">
      <c r="A13" s="258">
        <v>4</v>
      </c>
      <c r="B13" s="566"/>
      <c r="C13" s="258" t="s">
        <v>180</v>
      </c>
      <c r="D13" s="259">
        <v>50090</v>
      </c>
      <c r="E13" s="259">
        <v>39000</v>
      </c>
      <c r="F13" s="259">
        <v>39000</v>
      </c>
      <c r="G13" s="259">
        <v>39000</v>
      </c>
      <c r="H13" s="259">
        <v>39000</v>
      </c>
      <c r="I13" s="259">
        <v>39000</v>
      </c>
      <c r="J13" s="259">
        <v>39000</v>
      </c>
      <c r="K13" s="259">
        <v>39000</v>
      </c>
      <c r="L13" s="259">
        <v>39000</v>
      </c>
      <c r="M13" s="259">
        <v>39000</v>
      </c>
      <c r="N13" s="259">
        <v>39000</v>
      </c>
      <c r="O13" s="259">
        <v>47358</v>
      </c>
      <c r="P13" s="260">
        <f t="shared" si="0"/>
        <v>487448</v>
      </c>
    </row>
    <row r="14" spans="1:16" s="263" customFormat="1" ht="44.25" customHeight="1">
      <c r="A14" s="147">
        <v>5</v>
      </c>
      <c r="B14" s="566" t="s">
        <v>181</v>
      </c>
      <c r="C14" s="147" t="s">
        <v>179</v>
      </c>
      <c r="D14" s="262">
        <v>69802</v>
      </c>
      <c r="E14" s="262">
        <v>78587</v>
      </c>
      <c r="F14" s="262">
        <v>80650</v>
      </c>
      <c r="G14" s="262">
        <v>73650</v>
      </c>
      <c r="H14" s="262">
        <v>101128</v>
      </c>
      <c r="I14" s="262">
        <v>120650</v>
      </c>
      <c r="J14" s="262">
        <v>127650</v>
      </c>
      <c r="K14" s="262">
        <v>146650</v>
      </c>
      <c r="L14" s="262">
        <v>107791</v>
      </c>
      <c r="M14" s="262">
        <v>100650</v>
      </c>
      <c r="N14" s="262">
        <v>100150</v>
      </c>
      <c r="O14" s="262">
        <v>91155</v>
      </c>
      <c r="P14" s="260">
        <f>SUM(P6+P8+P12+P10)</f>
        <v>630766</v>
      </c>
    </row>
    <row r="15" spans="1:16" s="264" customFormat="1" ht="44.25" customHeight="1" thickBot="1">
      <c r="A15" s="147">
        <v>6</v>
      </c>
      <c r="B15" s="566"/>
      <c r="C15" s="147" t="s">
        <v>180</v>
      </c>
      <c r="D15" s="262">
        <v>81712</v>
      </c>
      <c r="E15" s="262">
        <v>68500</v>
      </c>
      <c r="F15" s="262">
        <v>82020</v>
      </c>
      <c r="G15" s="262">
        <v>85770</v>
      </c>
      <c r="H15" s="262">
        <v>79270</v>
      </c>
      <c r="I15" s="262">
        <v>118370</v>
      </c>
      <c r="J15" s="262">
        <v>133270</v>
      </c>
      <c r="K15" s="262">
        <v>145825</v>
      </c>
      <c r="L15" s="262">
        <v>101039</v>
      </c>
      <c r="M15" s="262">
        <v>110144</v>
      </c>
      <c r="N15" s="262">
        <v>89481</v>
      </c>
      <c r="O15" s="262">
        <v>103112</v>
      </c>
      <c r="P15" s="260">
        <f>SUM(P7+P9+P13+P11)</f>
        <v>630766</v>
      </c>
    </row>
    <row r="16" spans="1:16" s="265" customFormat="1" ht="44.25" customHeight="1">
      <c r="A16" s="147">
        <v>7</v>
      </c>
      <c r="B16" s="566"/>
      <c r="C16" s="147" t="s">
        <v>182</v>
      </c>
      <c r="D16" s="262">
        <f>-SUM(D15-D14)</f>
        <v>-11910</v>
      </c>
      <c r="E16" s="262">
        <f aca="true" t="shared" si="1" ref="E16:O16">-SUM(E15-E14)</f>
        <v>10087</v>
      </c>
      <c r="F16" s="262">
        <f t="shared" si="1"/>
        <v>-1370</v>
      </c>
      <c r="G16" s="262">
        <v>-12120</v>
      </c>
      <c r="H16" s="262">
        <f t="shared" si="1"/>
        <v>21858</v>
      </c>
      <c r="I16" s="262">
        <f t="shared" si="1"/>
        <v>2280</v>
      </c>
      <c r="J16" s="262">
        <f t="shared" si="1"/>
        <v>-5620</v>
      </c>
      <c r="K16" s="262">
        <f t="shared" si="1"/>
        <v>825</v>
      </c>
      <c r="L16" s="262">
        <f t="shared" si="1"/>
        <v>6752</v>
      </c>
      <c r="M16" s="262">
        <f t="shared" si="1"/>
        <v>-9494</v>
      </c>
      <c r="N16" s="262">
        <f t="shared" si="1"/>
        <v>10669</v>
      </c>
      <c r="O16" s="262">
        <f t="shared" si="1"/>
        <v>-11957</v>
      </c>
      <c r="P16" s="262">
        <f>P14-P15</f>
        <v>0</v>
      </c>
    </row>
    <row r="17" spans="2:16" ht="12.75">
      <c r="B17" s="267"/>
      <c r="C17" s="267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</row>
    <row r="18" spans="2:16" ht="12.75"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</row>
    <row r="19" spans="2:16" ht="12.75"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</row>
    <row r="20" spans="1:16" ht="61.5" customHeight="1">
      <c r="A20" s="638" t="s">
        <v>504</v>
      </c>
      <c r="B20" s="638"/>
      <c r="C20" s="638"/>
      <c r="D20" s="638"/>
      <c r="E20" s="638"/>
      <c r="F20" s="638"/>
      <c r="G20" s="638"/>
      <c r="H20" s="638"/>
      <c r="I20" s="638"/>
      <c r="J20" s="638"/>
      <c r="K20" s="638"/>
      <c r="L20" s="638"/>
      <c r="M20" s="638"/>
      <c r="N20" s="638"/>
      <c r="O20" s="638"/>
      <c r="P20" s="638"/>
    </row>
    <row r="21" spans="1:16" ht="20.25">
      <c r="A21" s="639" t="s">
        <v>599</v>
      </c>
      <c r="B21" s="639"/>
      <c r="C21" s="639"/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</row>
    <row r="22" spans="1:16" ht="20.25">
      <c r="A22" s="640" t="s">
        <v>92</v>
      </c>
      <c r="B22" s="640"/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</row>
    <row r="23" spans="1:16" ht="20.25">
      <c r="A23" s="566" t="s">
        <v>239</v>
      </c>
      <c r="B23" s="350" t="s">
        <v>237</v>
      </c>
      <c r="C23" s="350" t="s">
        <v>209</v>
      </c>
      <c r="D23" s="350" t="s">
        <v>208</v>
      </c>
      <c r="E23" s="350" t="s">
        <v>210</v>
      </c>
      <c r="F23" s="350" t="s">
        <v>211</v>
      </c>
      <c r="G23" s="350" t="s">
        <v>212</v>
      </c>
      <c r="H23" s="350" t="s">
        <v>213</v>
      </c>
      <c r="I23" s="350" t="s">
        <v>214</v>
      </c>
      <c r="J23" s="350" t="s">
        <v>215</v>
      </c>
      <c r="K23" s="350" t="s">
        <v>216</v>
      </c>
      <c r="L23" s="350" t="s">
        <v>217</v>
      </c>
      <c r="M23" s="350" t="s">
        <v>242</v>
      </c>
      <c r="N23" s="350" t="s">
        <v>243</v>
      </c>
      <c r="O23" s="350" t="s">
        <v>245</v>
      </c>
      <c r="P23" s="350" t="s">
        <v>246</v>
      </c>
    </row>
    <row r="24" spans="1:16" ht="20.25">
      <c r="A24" s="566"/>
      <c r="B24" s="350" t="s">
        <v>153</v>
      </c>
      <c r="C24" s="350" t="s">
        <v>248</v>
      </c>
      <c r="D24" s="350" t="s">
        <v>166</v>
      </c>
      <c r="E24" s="350" t="s">
        <v>167</v>
      </c>
      <c r="F24" s="350" t="s">
        <v>168</v>
      </c>
      <c r="G24" s="350" t="s">
        <v>169</v>
      </c>
      <c r="H24" s="350" t="s">
        <v>170</v>
      </c>
      <c r="I24" s="350" t="s">
        <v>171</v>
      </c>
      <c r="J24" s="350" t="s">
        <v>172</v>
      </c>
      <c r="K24" s="350" t="s">
        <v>173</v>
      </c>
      <c r="L24" s="350" t="s">
        <v>174</v>
      </c>
      <c r="M24" s="350" t="s">
        <v>175</v>
      </c>
      <c r="N24" s="350" t="s">
        <v>176</v>
      </c>
      <c r="O24" s="350" t="s">
        <v>177</v>
      </c>
      <c r="P24" s="350" t="s">
        <v>178</v>
      </c>
    </row>
    <row r="25" spans="1:16" ht="20.25">
      <c r="A25" s="258">
        <v>1</v>
      </c>
      <c r="B25" s="566" t="s">
        <v>150</v>
      </c>
      <c r="C25" s="258" t="s">
        <v>179</v>
      </c>
      <c r="D25" s="259">
        <v>242</v>
      </c>
      <c r="E25" s="259">
        <v>0</v>
      </c>
      <c r="F25" s="259">
        <v>0</v>
      </c>
      <c r="G25" s="259">
        <v>400</v>
      </c>
      <c r="H25" s="259"/>
      <c r="I25" s="259">
        <v>0</v>
      </c>
      <c r="J25" s="259">
        <v>0</v>
      </c>
      <c r="K25" s="259">
        <v>0</v>
      </c>
      <c r="L25" s="259">
        <v>0</v>
      </c>
      <c r="M25" s="259">
        <v>0</v>
      </c>
      <c r="N25" s="259">
        <v>0</v>
      </c>
      <c r="O25" s="259">
        <v>0</v>
      </c>
      <c r="P25" s="260">
        <f>SUM(D25:O25)</f>
        <v>642</v>
      </c>
    </row>
    <row r="26" spans="1:16" ht="20.25">
      <c r="A26" s="258">
        <v>2</v>
      </c>
      <c r="B26" s="566"/>
      <c r="C26" s="258" t="s">
        <v>180</v>
      </c>
      <c r="D26" s="259">
        <v>3900</v>
      </c>
      <c r="E26" s="259">
        <v>3900</v>
      </c>
      <c r="F26" s="259">
        <v>3900</v>
      </c>
      <c r="G26" s="259">
        <v>3100</v>
      </c>
      <c r="H26" s="259">
        <v>2000</v>
      </c>
      <c r="I26" s="259">
        <v>2610</v>
      </c>
      <c r="J26" s="259">
        <v>3600</v>
      </c>
      <c r="K26" s="259">
        <v>3470</v>
      </c>
      <c r="L26" s="259">
        <v>3400</v>
      </c>
      <c r="M26" s="259">
        <v>2800</v>
      </c>
      <c r="N26" s="259">
        <v>3500</v>
      </c>
      <c r="O26" s="259">
        <v>4115</v>
      </c>
      <c r="P26" s="260">
        <f aca="true" t="shared" si="2" ref="P26:P35">SUM(D26:O26)</f>
        <v>40295</v>
      </c>
    </row>
    <row r="27" spans="1:16" ht="20.25">
      <c r="A27" s="258">
        <v>3</v>
      </c>
      <c r="B27" s="566" t="s">
        <v>452</v>
      </c>
      <c r="C27" s="258" t="s">
        <v>179</v>
      </c>
      <c r="D27" s="259">
        <v>1656</v>
      </c>
      <c r="E27" s="259">
        <v>1650</v>
      </c>
      <c r="F27" s="259">
        <v>1650</v>
      </c>
      <c r="G27" s="259">
        <v>2131</v>
      </c>
      <c r="H27" s="259">
        <v>1650</v>
      </c>
      <c r="I27" s="259">
        <v>1650</v>
      </c>
      <c r="J27" s="259">
        <v>1650</v>
      </c>
      <c r="K27" s="259">
        <v>1650</v>
      </c>
      <c r="L27" s="259">
        <v>2275</v>
      </c>
      <c r="M27" s="259">
        <v>1650</v>
      </c>
      <c r="N27" s="259">
        <v>1650</v>
      </c>
      <c r="O27" s="259">
        <v>1654</v>
      </c>
      <c r="P27" s="260">
        <f t="shared" si="2"/>
        <v>20916</v>
      </c>
    </row>
    <row r="28" spans="1:16" ht="20.25">
      <c r="A28" s="258">
        <v>4</v>
      </c>
      <c r="B28" s="566"/>
      <c r="C28" s="258" t="s">
        <v>180</v>
      </c>
      <c r="D28" s="259">
        <v>5595</v>
      </c>
      <c r="E28" s="259">
        <v>4300</v>
      </c>
      <c r="F28" s="259">
        <v>4300</v>
      </c>
      <c r="G28" s="259">
        <v>6400</v>
      </c>
      <c r="H28" s="259">
        <v>4300</v>
      </c>
      <c r="I28" s="259">
        <v>4300</v>
      </c>
      <c r="J28" s="259">
        <v>5297</v>
      </c>
      <c r="K28" s="259">
        <v>7300</v>
      </c>
      <c r="L28" s="259">
        <v>5178</v>
      </c>
      <c r="M28" s="259">
        <v>4300</v>
      </c>
      <c r="N28" s="259">
        <v>4300</v>
      </c>
      <c r="O28" s="259">
        <v>2615</v>
      </c>
      <c r="P28" s="260">
        <f t="shared" si="2"/>
        <v>58185</v>
      </c>
    </row>
    <row r="29" spans="1:16" ht="20.25">
      <c r="A29" s="258">
        <v>3</v>
      </c>
      <c r="B29" s="566" t="s">
        <v>453</v>
      </c>
      <c r="C29" s="258" t="s">
        <v>179</v>
      </c>
      <c r="D29" s="259">
        <v>510</v>
      </c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60">
        <f t="shared" si="2"/>
        <v>510</v>
      </c>
    </row>
    <row r="30" spans="1:16" ht="20.25">
      <c r="A30" s="258">
        <v>4</v>
      </c>
      <c r="B30" s="566"/>
      <c r="C30" s="258" t="s">
        <v>180</v>
      </c>
      <c r="D30" s="259">
        <v>4828</v>
      </c>
      <c r="E30" s="259">
        <v>3300</v>
      </c>
      <c r="F30" s="259">
        <v>4370</v>
      </c>
      <c r="G30" s="259">
        <v>3990</v>
      </c>
      <c r="H30" s="259">
        <v>3370</v>
      </c>
      <c r="I30" s="259">
        <v>3370</v>
      </c>
      <c r="J30" s="259">
        <v>4370</v>
      </c>
      <c r="K30" s="259">
        <v>5353</v>
      </c>
      <c r="L30" s="259">
        <v>5461</v>
      </c>
      <c r="M30" s="259">
        <v>3644</v>
      </c>
      <c r="N30" s="259">
        <v>3370</v>
      </c>
      <c r="O30" s="259">
        <v>2532</v>
      </c>
      <c r="P30" s="260">
        <f t="shared" si="2"/>
        <v>47958</v>
      </c>
    </row>
    <row r="31" spans="1:16" ht="20.25">
      <c r="A31" s="258">
        <v>3</v>
      </c>
      <c r="B31" s="566" t="s">
        <v>454</v>
      </c>
      <c r="C31" s="258" t="s">
        <v>179</v>
      </c>
      <c r="D31" s="259">
        <v>52000</v>
      </c>
      <c r="E31" s="259">
        <v>48000</v>
      </c>
      <c r="F31" s="259">
        <v>75359</v>
      </c>
      <c r="G31" s="259">
        <v>63000</v>
      </c>
      <c r="H31" s="259">
        <v>58000</v>
      </c>
      <c r="I31" s="259">
        <v>85000</v>
      </c>
      <c r="J31" s="259">
        <v>76000</v>
      </c>
      <c r="K31" s="259">
        <v>65000</v>
      </c>
      <c r="L31" s="259">
        <v>52600</v>
      </c>
      <c r="M31" s="259">
        <v>72000</v>
      </c>
      <c r="N31" s="259">
        <v>57070</v>
      </c>
      <c r="O31" s="259">
        <v>54318</v>
      </c>
      <c r="P31" s="260">
        <f>SUM(D31:O31)</f>
        <v>758347</v>
      </c>
    </row>
    <row r="32" spans="1:16" ht="20.25">
      <c r="A32" s="258">
        <v>4</v>
      </c>
      <c r="B32" s="566"/>
      <c r="C32" s="258" t="s">
        <v>180</v>
      </c>
      <c r="D32" s="259">
        <v>59090</v>
      </c>
      <c r="E32" s="259">
        <v>39000</v>
      </c>
      <c r="F32" s="259">
        <v>73120</v>
      </c>
      <c r="G32" s="259">
        <v>69000</v>
      </c>
      <c r="H32" s="259">
        <v>39000</v>
      </c>
      <c r="I32" s="259">
        <v>49000</v>
      </c>
      <c r="J32" s="259">
        <v>49000</v>
      </c>
      <c r="K32" s="259">
        <v>40000</v>
      </c>
      <c r="L32" s="259">
        <v>59000</v>
      </c>
      <c r="M32" s="259">
        <v>59000</v>
      </c>
      <c r="N32" s="259">
        <v>59000</v>
      </c>
      <c r="O32" s="259">
        <v>39767</v>
      </c>
      <c r="P32" s="260">
        <f t="shared" si="2"/>
        <v>633977</v>
      </c>
    </row>
    <row r="33" spans="1:16" ht="20.25">
      <c r="A33" s="147">
        <v>5</v>
      </c>
      <c r="B33" s="566" t="s">
        <v>181</v>
      </c>
      <c r="C33" s="147" t="s">
        <v>179</v>
      </c>
      <c r="D33" s="262">
        <v>69802</v>
      </c>
      <c r="E33" s="262">
        <v>78587</v>
      </c>
      <c r="F33" s="262">
        <v>80650</v>
      </c>
      <c r="G33" s="262">
        <v>73650</v>
      </c>
      <c r="H33" s="262">
        <v>101128</v>
      </c>
      <c r="I33" s="262">
        <v>120650</v>
      </c>
      <c r="J33" s="262">
        <v>127650</v>
      </c>
      <c r="K33" s="262">
        <v>146650</v>
      </c>
      <c r="L33" s="262">
        <v>107791</v>
      </c>
      <c r="M33" s="262">
        <v>100650</v>
      </c>
      <c r="N33" s="262">
        <v>100150</v>
      </c>
      <c r="O33" s="262">
        <v>91155</v>
      </c>
      <c r="P33" s="260">
        <f>SUM(P25+P27+P29+P31)</f>
        <v>780415</v>
      </c>
    </row>
    <row r="34" spans="1:16" ht="20.25">
      <c r="A34" s="147">
        <v>6</v>
      </c>
      <c r="B34" s="566"/>
      <c r="C34" s="147" t="s">
        <v>180</v>
      </c>
      <c r="D34" s="262">
        <v>81712</v>
      </c>
      <c r="E34" s="262">
        <v>68500</v>
      </c>
      <c r="F34" s="262">
        <v>82020</v>
      </c>
      <c r="G34" s="262">
        <v>85770</v>
      </c>
      <c r="H34" s="262">
        <v>79270</v>
      </c>
      <c r="I34" s="262">
        <v>118370</v>
      </c>
      <c r="J34" s="262">
        <v>133270</v>
      </c>
      <c r="K34" s="262">
        <v>145825</v>
      </c>
      <c r="L34" s="262">
        <v>101039</v>
      </c>
      <c r="M34" s="262">
        <v>110144</v>
      </c>
      <c r="N34" s="262">
        <v>89481</v>
      </c>
      <c r="O34" s="262">
        <v>103112</v>
      </c>
      <c r="P34" s="260">
        <f>SUM(P26+P28+P30+P32)</f>
        <v>780415</v>
      </c>
    </row>
    <row r="35" spans="1:16" ht="20.25">
      <c r="A35" s="147">
        <v>7</v>
      </c>
      <c r="B35" s="566"/>
      <c r="C35" s="147" t="s">
        <v>182</v>
      </c>
      <c r="D35" s="262">
        <f>D33-D34</f>
        <v>-11910</v>
      </c>
      <c r="E35" s="262">
        <f aca="true" t="shared" si="3" ref="E35:O35">E33-E34</f>
        <v>10087</v>
      </c>
      <c r="F35" s="262">
        <f t="shared" si="3"/>
        <v>-1370</v>
      </c>
      <c r="G35" s="262">
        <f t="shared" si="3"/>
        <v>-12120</v>
      </c>
      <c r="H35" s="262">
        <f t="shared" si="3"/>
        <v>21858</v>
      </c>
      <c r="I35" s="262">
        <f t="shared" si="3"/>
        <v>2280</v>
      </c>
      <c r="J35" s="262">
        <f t="shared" si="3"/>
        <v>-5620</v>
      </c>
      <c r="K35" s="262">
        <f t="shared" si="3"/>
        <v>825</v>
      </c>
      <c r="L35" s="262">
        <f t="shared" si="3"/>
        <v>6752</v>
      </c>
      <c r="M35" s="262">
        <f t="shared" si="3"/>
        <v>-9494</v>
      </c>
      <c r="N35" s="262">
        <f t="shared" si="3"/>
        <v>10669</v>
      </c>
      <c r="O35" s="262">
        <f t="shared" si="3"/>
        <v>-11957</v>
      </c>
      <c r="P35" s="260">
        <f t="shared" si="2"/>
        <v>0</v>
      </c>
    </row>
  </sheetData>
  <sheetProtection/>
  <mergeCells count="18">
    <mergeCell ref="B29:B30"/>
    <mergeCell ref="B31:B32"/>
    <mergeCell ref="B33:B35"/>
    <mergeCell ref="A20:P20"/>
    <mergeCell ref="A21:P21"/>
    <mergeCell ref="A22:P22"/>
    <mergeCell ref="A23:A24"/>
    <mergeCell ref="B25:B26"/>
    <mergeCell ref="B27:B28"/>
    <mergeCell ref="A4:A5"/>
    <mergeCell ref="A1:P1"/>
    <mergeCell ref="A2:P2"/>
    <mergeCell ref="A3:P3"/>
    <mergeCell ref="B14:B16"/>
    <mergeCell ref="B8:B9"/>
    <mergeCell ref="B12:B13"/>
    <mergeCell ref="B6:B7"/>
    <mergeCell ref="B10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24"/>
  <sheetViews>
    <sheetView view="pageBreakPreview" zoomScale="70" zoomScaleSheetLayoutView="70" zoomScalePageLayoutView="0" workbookViewId="0" topLeftCell="A1">
      <selection activeCell="A2" sqref="A2:D2"/>
    </sheetView>
  </sheetViews>
  <sheetFormatPr defaultColWidth="9.00390625" defaultRowHeight="12.75"/>
  <cols>
    <col min="1" max="1" width="9.375" style="30" customWidth="1"/>
    <col min="2" max="2" width="61.75390625" style="21" customWidth="1"/>
    <col min="3" max="3" width="23.875" style="21" customWidth="1"/>
    <col min="4" max="4" width="20.125" style="63" bestFit="1" customWidth="1"/>
    <col min="5" max="16384" width="9.125" style="21" customWidth="1"/>
  </cols>
  <sheetData>
    <row r="1" spans="1:4" ht="15.75">
      <c r="A1" s="641" t="s">
        <v>600</v>
      </c>
      <c r="B1" s="642"/>
      <c r="C1" s="642"/>
      <c r="D1" s="643"/>
    </row>
    <row r="2" spans="1:4" ht="30">
      <c r="A2" s="644" t="s">
        <v>236</v>
      </c>
      <c r="B2" s="645"/>
      <c r="C2" s="645"/>
      <c r="D2" s="646"/>
    </row>
    <row r="3" spans="1:4" ht="12.75" customHeight="1">
      <c r="A3" s="647" t="s">
        <v>555</v>
      </c>
      <c r="B3" s="648"/>
      <c r="C3" s="648"/>
      <c r="D3" s="649"/>
    </row>
    <row r="4" spans="1:4" ht="18.75" customHeight="1">
      <c r="A4" s="647"/>
      <c r="B4" s="648"/>
      <c r="C4" s="648"/>
      <c r="D4" s="649"/>
    </row>
    <row r="5" spans="1:4" ht="16.5" customHeight="1">
      <c r="A5" s="650"/>
      <c r="B5" s="651"/>
      <c r="C5" s="651"/>
      <c r="D5" s="652"/>
    </row>
    <row r="6" spans="1:4" ht="16.5" customHeight="1">
      <c r="A6" s="653" t="s">
        <v>152</v>
      </c>
      <c r="B6" s="145" t="s">
        <v>207</v>
      </c>
      <c r="C6" s="145" t="s">
        <v>238</v>
      </c>
      <c r="D6" s="145" t="s">
        <v>208</v>
      </c>
    </row>
    <row r="7" spans="1:4" ht="73.5" customHeight="1">
      <c r="A7" s="574"/>
      <c r="B7" s="88" t="s">
        <v>153</v>
      </c>
      <c r="C7" s="88" t="s">
        <v>157</v>
      </c>
      <c r="D7" s="163" t="s">
        <v>288</v>
      </c>
    </row>
    <row r="8" spans="1:4" s="62" customFormat="1" ht="45.75" customHeight="1">
      <c r="A8" s="88">
        <v>1</v>
      </c>
      <c r="B8" s="146" t="s">
        <v>154</v>
      </c>
      <c r="C8" s="382">
        <v>8</v>
      </c>
      <c r="D8" s="382">
        <v>0</v>
      </c>
    </row>
    <row r="9" spans="1:4" ht="45.75" customHeight="1">
      <c r="A9" s="147">
        <v>2</v>
      </c>
      <c r="B9" s="148" t="s">
        <v>155</v>
      </c>
      <c r="C9" s="149">
        <v>8</v>
      </c>
      <c r="D9" s="150">
        <v>0</v>
      </c>
    </row>
    <row r="10" spans="1:4" ht="45.75" customHeight="1">
      <c r="A10" s="147">
        <v>3</v>
      </c>
      <c r="B10" s="151" t="s">
        <v>264</v>
      </c>
      <c r="C10" s="149">
        <v>0</v>
      </c>
      <c r="D10" s="150">
        <v>0</v>
      </c>
    </row>
    <row r="11" spans="1:4" ht="45.75" customHeight="1">
      <c r="A11" s="223">
        <v>4</v>
      </c>
      <c r="B11" s="146" t="s">
        <v>435</v>
      </c>
      <c r="C11" s="382">
        <v>11</v>
      </c>
      <c r="D11" s="382">
        <v>113</v>
      </c>
    </row>
    <row r="12" spans="1:4" ht="45.75" customHeight="1">
      <c r="A12" s="147">
        <v>5</v>
      </c>
      <c r="B12" s="148" t="s">
        <v>155</v>
      </c>
      <c r="C12" s="149">
        <v>10</v>
      </c>
      <c r="D12" s="150">
        <v>0</v>
      </c>
    </row>
    <row r="13" spans="1:4" ht="45.75" customHeight="1">
      <c r="A13" s="147">
        <v>6</v>
      </c>
      <c r="B13" s="151" t="s">
        <v>264</v>
      </c>
      <c r="C13" s="149">
        <v>1</v>
      </c>
      <c r="D13" s="150">
        <v>0</v>
      </c>
    </row>
    <row r="14" spans="1:4" s="62" customFormat="1" ht="45.75" customHeight="1">
      <c r="A14" s="88">
        <v>7</v>
      </c>
      <c r="B14" s="146" t="s">
        <v>434</v>
      </c>
      <c r="C14" s="382">
        <v>11</v>
      </c>
      <c r="D14" s="382">
        <v>0</v>
      </c>
    </row>
    <row r="15" spans="1:4" ht="45.75" customHeight="1">
      <c r="A15" s="147">
        <v>8</v>
      </c>
      <c r="B15" s="148" t="s">
        <v>156</v>
      </c>
      <c r="C15" s="149">
        <v>11</v>
      </c>
      <c r="D15" s="150">
        <v>0</v>
      </c>
    </row>
    <row r="16" spans="1:4" ht="45.75" customHeight="1">
      <c r="A16" s="147">
        <v>9</v>
      </c>
      <c r="B16" s="151" t="s">
        <v>265</v>
      </c>
      <c r="C16" s="149">
        <v>0</v>
      </c>
      <c r="D16" s="150">
        <v>0</v>
      </c>
    </row>
    <row r="17" spans="1:4" s="62" customFormat="1" ht="45.75" customHeight="1">
      <c r="A17" s="88">
        <v>10</v>
      </c>
      <c r="B17" s="146" t="s">
        <v>266</v>
      </c>
      <c r="C17" s="382">
        <v>1</v>
      </c>
      <c r="D17" s="382">
        <v>0</v>
      </c>
    </row>
    <row r="18" spans="1:4" ht="45.75" customHeight="1">
      <c r="A18" s="147">
        <v>11</v>
      </c>
      <c r="B18" s="148" t="s">
        <v>156</v>
      </c>
      <c r="C18" s="149">
        <v>1</v>
      </c>
      <c r="D18" s="150">
        <v>0</v>
      </c>
    </row>
    <row r="19" spans="1:4" s="62" customFormat="1" ht="45.75" customHeight="1">
      <c r="A19" s="88">
        <v>12</v>
      </c>
      <c r="B19" s="146" t="s">
        <v>267</v>
      </c>
      <c r="C19" s="382">
        <v>14</v>
      </c>
      <c r="D19" s="382">
        <v>0</v>
      </c>
    </row>
    <row r="20" spans="1:4" ht="45.75" customHeight="1">
      <c r="A20" s="147">
        <v>13</v>
      </c>
      <c r="B20" s="148" t="s">
        <v>156</v>
      </c>
      <c r="C20" s="149">
        <v>14</v>
      </c>
      <c r="D20" s="150">
        <v>0</v>
      </c>
    </row>
    <row r="21" spans="1:4" ht="45.75" customHeight="1">
      <c r="A21" s="147">
        <v>14</v>
      </c>
      <c r="B21" s="151" t="s">
        <v>265</v>
      </c>
      <c r="C21" s="147">
        <v>0</v>
      </c>
      <c r="D21" s="150">
        <v>0</v>
      </c>
    </row>
    <row r="22" spans="1:4" s="39" customFormat="1" ht="45.75" customHeight="1">
      <c r="A22" s="88">
        <v>15</v>
      </c>
      <c r="B22" s="152" t="s">
        <v>261</v>
      </c>
      <c r="C22" s="382">
        <f>C8+C11+C14+C17+C19</f>
        <v>45</v>
      </c>
      <c r="D22" s="382">
        <v>113</v>
      </c>
    </row>
    <row r="23" spans="1:4" ht="15.75" customHeight="1">
      <c r="A23" s="654" t="s">
        <v>461</v>
      </c>
      <c r="B23" s="655"/>
      <c r="C23" s="655"/>
      <c r="D23" s="656"/>
    </row>
    <row r="24" spans="1:4" ht="29.25" customHeight="1">
      <c r="A24" s="657"/>
      <c r="B24" s="658"/>
      <c r="C24" s="658"/>
      <c r="D24" s="659"/>
    </row>
  </sheetData>
  <sheetProtection/>
  <mergeCells count="5">
    <mergeCell ref="A1:D1"/>
    <mergeCell ref="A2:D2"/>
    <mergeCell ref="A3:D5"/>
    <mergeCell ref="A6:A7"/>
    <mergeCell ref="A23:D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27"/>
  <sheetViews>
    <sheetView view="pageBreakPreview" zoomScale="40" zoomScaleSheetLayoutView="40" zoomScalePageLayoutView="0" workbookViewId="0" topLeftCell="A1">
      <selection activeCell="A2" sqref="A2:D2"/>
    </sheetView>
  </sheetViews>
  <sheetFormatPr defaultColWidth="9.00390625" defaultRowHeight="12.75"/>
  <cols>
    <col min="1" max="1" width="12.375" style="30" customWidth="1"/>
    <col min="2" max="2" width="14.75390625" style="21" bestFit="1" customWidth="1"/>
    <col min="3" max="3" width="82.00390625" style="21" customWidth="1"/>
    <col min="4" max="4" width="39.75390625" style="21" bestFit="1" customWidth="1"/>
    <col min="5" max="6" width="47.75390625" style="21" bestFit="1" customWidth="1"/>
    <col min="7" max="7" width="20.375" style="21" customWidth="1"/>
    <col min="8" max="16384" width="9.125" style="21" customWidth="1"/>
  </cols>
  <sheetData>
    <row r="1" spans="1:6" ht="20.25">
      <c r="A1" s="492" t="s">
        <v>579</v>
      </c>
      <c r="B1" s="493"/>
      <c r="C1" s="493"/>
      <c r="D1" s="494"/>
      <c r="E1" s="359"/>
      <c r="F1" s="359"/>
    </row>
    <row r="2" spans="1:7" ht="62.25" customHeight="1">
      <c r="A2" s="495" t="s">
        <v>519</v>
      </c>
      <c r="B2" s="496"/>
      <c r="C2" s="496"/>
      <c r="D2" s="497"/>
      <c r="E2" s="360"/>
      <c r="F2" s="360"/>
      <c r="G2" s="27"/>
    </row>
    <row r="3" spans="1:6" ht="30" customHeight="1">
      <c r="A3" s="56"/>
      <c r="B3" s="57"/>
      <c r="C3" s="57"/>
      <c r="D3" s="58"/>
      <c r="E3" s="359"/>
      <c r="F3" s="359"/>
    </row>
    <row r="4" spans="1:6" s="190" customFormat="1" ht="42.75" customHeight="1">
      <c r="A4" s="491" t="s">
        <v>239</v>
      </c>
      <c r="B4" s="189"/>
      <c r="C4" s="189" t="s">
        <v>237</v>
      </c>
      <c r="D4" s="189" t="s">
        <v>209</v>
      </c>
      <c r="E4" s="189" t="s">
        <v>208</v>
      </c>
      <c r="F4" s="189" t="s">
        <v>210</v>
      </c>
    </row>
    <row r="5" spans="1:10" s="192" customFormat="1" ht="42.75" customHeight="1">
      <c r="A5" s="491"/>
      <c r="B5" s="189"/>
      <c r="C5" s="189" t="s">
        <v>0</v>
      </c>
      <c r="D5" s="189" t="s">
        <v>1</v>
      </c>
      <c r="E5" s="189" t="s">
        <v>501</v>
      </c>
      <c r="F5" s="371">
        <v>42735</v>
      </c>
      <c r="G5" s="191"/>
      <c r="H5" s="191"/>
      <c r="I5" s="191"/>
      <c r="J5" s="191"/>
    </row>
    <row r="6" spans="1:10" s="197" customFormat="1" ht="42.75" customHeight="1">
      <c r="A6" s="193">
        <v>1</v>
      </c>
      <c r="B6" s="193" t="s">
        <v>52</v>
      </c>
      <c r="C6" s="194" t="s">
        <v>2</v>
      </c>
      <c r="D6" s="195">
        <v>200232</v>
      </c>
      <c r="E6" s="195">
        <f>E7+E13+E22</f>
        <v>221160</v>
      </c>
      <c r="F6" s="195"/>
      <c r="G6" s="196"/>
      <c r="H6" s="196"/>
      <c r="I6" s="196"/>
      <c r="J6" s="196"/>
    </row>
    <row r="7" spans="1:6" s="197" customFormat="1" ht="42.75" customHeight="1">
      <c r="A7" s="193">
        <v>2</v>
      </c>
      <c r="B7" s="198" t="s">
        <v>53</v>
      </c>
      <c r="C7" s="194" t="s">
        <v>381</v>
      </c>
      <c r="D7" s="195">
        <v>188224</v>
      </c>
      <c r="E7" s="195">
        <f>SUM(E8:E12)</f>
        <v>208994</v>
      </c>
      <c r="F7" s="195"/>
    </row>
    <row r="8" spans="1:6" s="190" customFormat="1" ht="42.75" customHeight="1">
      <c r="A8" s="199">
        <v>3</v>
      </c>
      <c r="B8" s="200" t="s">
        <v>54</v>
      </c>
      <c r="C8" s="201" t="s">
        <v>3</v>
      </c>
      <c r="D8" s="202">
        <v>176911</v>
      </c>
      <c r="E8" s="202">
        <v>205087</v>
      </c>
      <c r="F8" s="202"/>
    </row>
    <row r="9" spans="1:6" s="190" customFormat="1" ht="42.75" customHeight="1">
      <c r="A9" s="199">
        <v>4</v>
      </c>
      <c r="B9" s="200" t="s">
        <v>55</v>
      </c>
      <c r="C9" s="201" t="s">
        <v>4</v>
      </c>
      <c r="D9" s="202">
        <v>820</v>
      </c>
      <c r="E9" s="202"/>
      <c r="F9" s="202"/>
    </row>
    <row r="10" spans="1:6" s="190" customFormat="1" ht="42.75" customHeight="1">
      <c r="A10" s="199">
        <v>5</v>
      </c>
      <c r="B10" s="200" t="s">
        <v>56</v>
      </c>
      <c r="C10" s="201" t="s">
        <v>382</v>
      </c>
      <c r="D10" s="202">
        <v>4405</v>
      </c>
      <c r="E10" s="202">
        <v>228</v>
      </c>
      <c r="F10" s="202"/>
    </row>
    <row r="11" spans="1:6" s="190" customFormat="1" ht="42.75" customHeight="1">
      <c r="A11" s="199">
        <v>6</v>
      </c>
      <c r="B11" s="200" t="s">
        <v>57</v>
      </c>
      <c r="C11" s="201" t="s">
        <v>383</v>
      </c>
      <c r="D11" s="202">
        <v>3242</v>
      </c>
      <c r="E11" s="202">
        <v>27</v>
      </c>
      <c r="F11" s="202"/>
    </row>
    <row r="12" spans="1:6" s="190" customFormat="1" ht="42.75" customHeight="1">
      <c r="A12" s="199">
        <v>7</v>
      </c>
      <c r="B12" s="200" t="s">
        <v>58</v>
      </c>
      <c r="C12" s="201" t="s">
        <v>12</v>
      </c>
      <c r="D12" s="202">
        <v>2846</v>
      </c>
      <c r="E12" s="202">
        <v>3652</v>
      </c>
      <c r="F12" s="202"/>
    </row>
    <row r="13" spans="1:9" s="197" customFormat="1" ht="42.75" customHeight="1">
      <c r="A13" s="193">
        <v>8</v>
      </c>
      <c r="B13" s="198" t="s">
        <v>59</v>
      </c>
      <c r="C13" s="194" t="s">
        <v>5</v>
      </c>
      <c r="D13" s="195">
        <v>2767</v>
      </c>
      <c r="E13" s="195">
        <f>SUM(E14:E21)</f>
        <v>2722</v>
      </c>
      <c r="F13" s="195"/>
      <c r="I13" s="203"/>
    </row>
    <row r="14" spans="1:6" s="190" customFormat="1" ht="42.75" customHeight="1">
      <c r="A14" s="199">
        <v>9</v>
      </c>
      <c r="B14" s="200" t="s">
        <v>60</v>
      </c>
      <c r="C14" s="201" t="s">
        <v>384</v>
      </c>
      <c r="D14" s="202"/>
      <c r="E14" s="202"/>
      <c r="F14" s="202"/>
    </row>
    <row r="15" spans="1:6" s="190" customFormat="1" ht="42.75" customHeight="1">
      <c r="A15" s="199">
        <v>10</v>
      </c>
      <c r="B15" s="200" t="s">
        <v>61</v>
      </c>
      <c r="C15" s="204" t="s">
        <v>385</v>
      </c>
      <c r="D15" s="202"/>
      <c r="E15" s="202"/>
      <c r="F15" s="202"/>
    </row>
    <row r="16" spans="1:6" s="190" customFormat="1" ht="69" customHeight="1">
      <c r="A16" s="199">
        <v>11</v>
      </c>
      <c r="B16" s="200" t="s">
        <v>62</v>
      </c>
      <c r="C16" s="201" t="s">
        <v>6</v>
      </c>
      <c r="D16" s="202">
        <v>1100</v>
      </c>
      <c r="E16" s="202">
        <v>850</v>
      </c>
      <c r="F16" s="202"/>
    </row>
    <row r="17" spans="1:6" s="190" customFormat="1" ht="42.75" customHeight="1">
      <c r="A17" s="199">
        <v>12</v>
      </c>
      <c r="B17" s="200" t="s">
        <v>63</v>
      </c>
      <c r="C17" s="201" t="s">
        <v>7</v>
      </c>
      <c r="D17" s="202"/>
      <c r="E17" s="202"/>
      <c r="F17" s="202"/>
    </row>
    <row r="18" spans="1:6" s="190" customFormat="1" ht="42.75" customHeight="1">
      <c r="A18" s="199">
        <v>13</v>
      </c>
      <c r="B18" s="200" t="s">
        <v>64</v>
      </c>
      <c r="C18" s="201" t="s">
        <v>8</v>
      </c>
      <c r="D18" s="202">
        <v>387</v>
      </c>
      <c r="E18" s="202">
        <v>387</v>
      </c>
      <c r="F18" s="202"/>
    </row>
    <row r="19" spans="1:6" s="190" customFormat="1" ht="42.75" customHeight="1">
      <c r="A19" s="199">
        <v>14</v>
      </c>
      <c r="B19" s="200" t="s">
        <v>65</v>
      </c>
      <c r="C19" s="204" t="s">
        <v>386</v>
      </c>
      <c r="D19" s="202"/>
      <c r="E19" s="202"/>
      <c r="F19" s="202"/>
    </row>
    <row r="20" spans="1:6" s="190" customFormat="1" ht="42.75" customHeight="1">
      <c r="A20" s="199">
        <v>15</v>
      </c>
      <c r="B20" s="200" t="s">
        <v>66</v>
      </c>
      <c r="C20" s="204" t="s">
        <v>9</v>
      </c>
      <c r="D20" s="202">
        <v>1280</v>
      </c>
      <c r="E20" s="202">
        <v>1485</v>
      </c>
      <c r="F20" s="202"/>
    </row>
    <row r="21" spans="1:10" s="190" customFormat="1" ht="67.5" customHeight="1">
      <c r="A21" s="199">
        <v>16</v>
      </c>
      <c r="B21" s="200" t="s">
        <v>67</v>
      </c>
      <c r="C21" s="204" t="s">
        <v>387</v>
      </c>
      <c r="D21" s="202"/>
      <c r="E21" s="202"/>
      <c r="F21" s="202"/>
      <c r="J21" s="190" t="s">
        <v>159</v>
      </c>
    </row>
    <row r="22" spans="1:6" s="197" customFormat="1" ht="42.75" customHeight="1">
      <c r="A22" s="193">
        <v>17</v>
      </c>
      <c r="B22" s="198" t="s">
        <v>68</v>
      </c>
      <c r="C22" s="194" t="s">
        <v>10</v>
      </c>
      <c r="D22" s="195">
        <v>9141</v>
      </c>
      <c r="E22" s="195">
        <f>SUM(E23:E25)</f>
        <v>9444</v>
      </c>
      <c r="F22" s="195"/>
    </row>
    <row r="23" spans="1:6" s="190" customFormat="1" ht="42.75" customHeight="1">
      <c r="A23" s="199">
        <v>18</v>
      </c>
      <c r="B23" s="200" t="s">
        <v>69</v>
      </c>
      <c r="C23" s="201" t="s">
        <v>11</v>
      </c>
      <c r="D23" s="202">
        <v>260</v>
      </c>
      <c r="E23" s="202">
        <v>333</v>
      </c>
      <c r="F23" s="202"/>
    </row>
    <row r="24" spans="1:6" s="190" customFormat="1" ht="42.75" customHeight="1">
      <c r="A24" s="199">
        <v>19</v>
      </c>
      <c r="B24" s="200" t="s">
        <v>70</v>
      </c>
      <c r="C24" s="201" t="s">
        <v>498</v>
      </c>
      <c r="D24" s="202">
        <v>8981</v>
      </c>
      <c r="E24" s="202">
        <v>9111</v>
      </c>
      <c r="F24" s="202"/>
    </row>
    <row r="25" spans="1:6" s="190" customFormat="1" ht="42.75" customHeight="1">
      <c r="A25" s="199">
        <v>20</v>
      </c>
      <c r="B25" s="200" t="s">
        <v>199</v>
      </c>
      <c r="C25" s="201" t="s">
        <v>388</v>
      </c>
      <c r="D25" s="202"/>
      <c r="E25" s="202"/>
      <c r="F25" s="202"/>
    </row>
    <row r="26" spans="1:6" s="197" customFormat="1" ht="60">
      <c r="A26" s="193">
        <v>21</v>
      </c>
      <c r="B26" s="193" t="s">
        <v>71</v>
      </c>
      <c r="C26" s="194" t="s">
        <v>389</v>
      </c>
      <c r="D26" s="205">
        <v>38119</v>
      </c>
      <c r="E26" s="205">
        <v>46040</v>
      </c>
      <c r="F26" s="205"/>
    </row>
    <row r="27" ht="12.75">
      <c r="D27" s="29"/>
    </row>
  </sheetData>
  <sheetProtection/>
  <mergeCells count="3">
    <mergeCell ref="A4:A5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53" r:id="rId1"/>
  <colBreaks count="1" manualBreakCount="1">
    <brk id="7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28"/>
  <sheetViews>
    <sheetView view="pageBreakPreview" zoomScale="60" zoomScalePageLayoutView="0" workbookViewId="0" topLeftCell="A1">
      <selection activeCell="A3" sqref="A3:D3"/>
    </sheetView>
  </sheetViews>
  <sheetFormatPr defaultColWidth="9.00390625" defaultRowHeight="12.75"/>
  <cols>
    <col min="1" max="1" width="9.25390625" style="16" customWidth="1"/>
    <col min="2" max="2" width="44.75390625" style="16" customWidth="1"/>
    <col min="3" max="3" width="10.875" style="16" bestFit="1" customWidth="1"/>
    <col min="4" max="4" width="27.625" style="16" bestFit="1" customWidth="1"/>
    <col min="5" max="6" width="24.875" style="16" bestFit="1" customWidth="1"/>
    <col min="7" max="16384" width="9.125" style="16" customWidth="1"/>
  </cols>
  <sheetData>
    <row r="1" spans="1:6" ht="66.75" customHeight="1">
      <c r="A1" s="660" t="s">
        <v>286</v>
      </c>
      <c r="B1" s="661"/>
      <c r="C1" s="661"/>
      <c r="D1" s="661"/>
      <c r="E1" s="367"/>
      <c r="F1" s="367"/>
    </row>
    <row r="2" spans="1:6" ht="15.75">
      <c r="A2" s="587" t="s">
        <v>601</v>
      </c>
      <c r="B2" s="588"/>
      <c r="C2" s="588"/>
      <c r="D2" s="588"/>
      <c r="E2" s="367"/>
      <c r="F2" s="367"/>
    </row>
    <row r="3" spans="1:6" ht="15.75">
      <c r="A3" s="587" t="s">
        <v>260</v>
      </c>
      <c r="B3" s="588"/>
      <c r="C3" s="588"/>
      <c r="D3" s="588"/>
      <c r="E3" s="367"/>
      <c r="F3" s="367"/>
    </row>
    <row r="4" spans="1:6" ht="20.25">
      <c r="A4" s="662" t="s">
        <v>96</v>
      </c>
      <c r="B4" s="663"/>
      <c r="C4" s="663"/>
      <c r="D4" s="663"/>
      <c r="E4" s="347" t="s">
        <v>503</v>
      </c>
      <c r="F4" s="377">
        <v>42735</v>
      </c>
    </row>
    <row r="5" spans="1:6" ht="22.5" customHeight="1">
      <c r="A5" s="153" t="s">
        <v>239</v>
      </c>
      <c r="B5" s="155" t="s">
        <v>207</v>
      </c>
      <c r="C5" s="153" t="s">
        <v>238</v>
      </c>
      <c r="D5" s="153" t="s">
        <v>208</v>
      </c>
      <c r="E5" s="347" t="s">
        <v>210</v>
      </c>
      <c r="F5" s="384" t="s">
        <v>211</v>
      </c>
    </row>
    <row r="6" spans="1:6" ht="22.5" customHeight="1">
      <c r="A6" s="383">
        <v>1</v>
      </c>
      <c r="B6" s="155" t="s">
        <v>76</v>
      </c>
      <c r="C6" s="383" t="s">
        <v>285</v>
      </c>
      <c r="D6" s="154" t="s">
        <v>284</v>
      </c>
      <c r="E6" s="356"/>
      <c r="F6" s="368"/>
    </row>
    <row r="7" spans="1:6" ht="22.5" customHeight="1">
      <c r="A7" s="383">
        <v>2</v>
      </c>
      <c r="B7" s="155" t="s">
        <v>437</v>
      </c>
      <c r="C7" s="156">
        <v>3740</v>
      </c>
      <c r="D7" s="154"/>
      <c r="E7" s="156">
        <v>3740</v>
      </c>
      <c r="F7" s="156"/>
    </row>
    <row r="8" spans="1:6" ht="22.5" customHeight="1">
      <c r="A8" s="48">
        <v>3</v>
      </c>
      <c r="B8" s="157" t="s">
        <v>436</v>
      </c>
      <c r="C8" s="158">
        <v>0</v>
      </c>
      <c r="D8" s="158" t="s">
        <v>272</v>
      </c>
      <c r="E8" s="158"/>
      <c r="F8" s="158"/>
    </row>
    <row r="9" spans="1:6" ht="22.5" customHeight="1">
      <c r="A9" s="48">
        <v>4</v>
      </c>
      <c r="B9" s="157" t="s">
        <v>273</v>
      </c>
      <c r="C9" s="158">
        <v>3740</v>
      </c>
      <c r="D9" s="158" t="s">
        <v>272</v>
      </c>
      <c r="E9" s="158">
        <v>3740</v>
      </c>
      <c r="F9" s="158"/>
    </row>
    <row r="10" spans="1:6" ht="22.5" customHeight="1">
      <c r="A10" s="383">
        <v>5</v>
      </c>
      <c r="B10" s="159" t="s">
        <v>274</v>
      </c>
      <c r="C10" s="160">
        <v>1250</v>
      </c>
      <c r="D10" s="160"/>
      <c r="E10" s="160">
        <v>1680</v>
      </c>
      <c r="F10" s="160"/>
    </row>
    <row r="11" spans="1:6" ht="22.5" customHeight="1">
      <c r="A11" s="48">
        <v>6</v>
      </c>
      <c r="B11" s="157" t="s">
        <v>409</v>
      </c>
      <c r="C11" s="158">
        <v>0</v>
      </c>
      <c r="D11" s="158" t="s">
        <v>272</v>
      </c>
      <c r="E11" s="158">
        <v>0</v>
      </c>
      <c r="F11" s="158"/>
    </row>
    <row r="12" spans="1:6" ht="22.5" customHeight="1">
      <c r="A12" s="48">
        <v>7</v>
      </c>
      <c r="B12" s="157" t="s">
        <v>275</v>
      </c>
      <c r="C12" s="158">
        <v>0</v>
      </c>
      <c r="D12" s="158" t="s">
        <v>272</v>
      </c>
      <c r="E12" s="158">
        <v>0</v>
      </c>
      <c r="F12" s="158"/>
    </row>
    <row r="13" spans="1:6" ht="22.5" customHeight="1">
      <c r="A13" s="48">
        <v>8</v>
      </c>
      <c r="B13" s="157" t="s">
        <v>276</v>
      </c>
      <c r="C13" s="158">
        <v>0</v>
      </c>
      <c r="D13" s="158" t="s">
        <v>272</v>
      </c>
      <c r="E13" s="158">
        <v>0</v>
      </c>
      <c r="F13" s="158"/>
    </row>
    <row r="14" spans="1:6" ht="22.5" customHeight="1">
      <c r="A14" s="48">
        <v>9</v>
      </c>
      <c r="B14" s="157" t="s">
        <v>277</v>
      </c>
      <c r="C14" s="158">
        <v>770</v>
      </c>
      <c r="D14" s="158" t="s">
        <v>272</v>
      </c>
      <c r="E14" s="158">
        <v>1200</v>
      </c>
      <c r="F14" s="158"/>
    </row>
    <row r="15" spans="1:6" ht="22.5" customHeight="1">
      <c r="A15" s="48">
        <v>10</v>
      </c>
      <c r="B15" s="157" t="s">
        <v>407</v>
      </c>
      <c r="C15" s="158">
        <v>430</v>
      </c>
      <c r="D15" s="158" t="s">
        <v>272</v>
      </c>
      <c r="E15" s="158">
        <v>430</v>
      </c>
      <c r="F15" s="158"/>
    </row>
    <row r="16" spans="1:6" ht="22.5" customHeight="1">
      <c r="A16" s="48">
        <v>11</v>
      </c>
      <c r="B16" s="157" t="s">
        <v>390</v>
      </c>
      <c r="C16" s="158">
        <v>0</v>
      </c>
      <c r="D16" s="158" t="s">
        <v>272</v>
      </c>
      <c r="E16" s="158">
        <v>0</v>
      </c>
      <c r="F16" s="158"/>
    </row>
    <row r="17" spans="1:6" ht="22.5" customHeight="1">
      <c r="A17" s="48">
        <v>12</v>
      </c>
      <c r="B17" s="157" t="s">
        <v>278</v>
      </c>
      <c r="C17" s="158">
        <v>0</v>
      </c>
      <c r="D17" s="158" t="s">
        <v>272</v>
      </c>
      <c r="E17" s="158">
        <v>0</v>
      </c>
      <c r="F17" s="158"/>
    </row>
    <row r="18" spans="1:6" ht="22.5" customHeight="1">
      <c r="A18" s="48">
        <v>13</v>
      </c>
      <c r="B18" s="157" t="s">
        <v>279</v>
      </c>
      <c r="C18" s="158">
        <v>0</v>
      </c>
      <c r="D18" s="158" t="s">
        <v>272</v>
      </c>
      <c r="E18" s="158">
        <v>0</v>
      </c>
      <c r="F18" s="158"/>
    </row>
    <row r="19" spans="1:6" ht="22.5" customHeight="1">
      <c r="A19" s="48">
        <v>14</v>
      </c>
      <c r="B19" s="157" t="s">
        <v>575</v>
      </c>
      <c r="C19" s="158">
        <v>50</v>
      </c>
      <c r="D19" s="158" t="s">
        <v>272</v>
      </c>
      <c r="E19" s="158">
        <v>50</v>
      </c>
      <c r="F19" s="158"/>
    </row>
    <row r="20" spans="1:6" ht="22.5" customHeight="1">
      <c r="A20" s="383">
        <v>15</v>
      </c>
      <c r="B20" s="159" t="s">
        <v>283</v>
      </c>
      <c r="C20" s="162">
        <v>1338</v>
      </c>
      <c r="D20" s="162"/>
      <c r="E20" s="162">
        <v>2087</v>
      </c>
      <c r="F20" s="162"/>
    </row>
    <row r="21" spans="1:6" ht="22.5" customHeight="1">
      <c r="A21" s="48">
        <v>16</v>
      </c>
      <c r="B21" s="157" t="s">
        <v>280</v>
      </c>
      <c r="C21" s="158">
        <v>0</v>
      </c>
      <c r="D21" s="158" t="s">
        <v>282</v>
      </c>
      <c r="E21" s="158">
        <v>0</v>
      </c>
      <c r="F21" s="158"/>
    </row>
    <row r="22" spans="1:6" ht="22.5" customHeight="1">
      <c r="A22" s="48">
        <v>17</v>
      </c>
      <c r="B22" s="157" t="s">
        <v>576</v>
      </c>
      <c r="C22" s="158">
        <v>1370</v>
      </c>
      <c r="D22" s="158" t="s">
        <v>282</v>
      </c>
      <c r="E22" s="158">
        <v>1370</v>
      </c>
      <c r="F22" s="158"/>
    </row>
    <row r="23" spans="1:6" ht="22.5" customHeight="1">
      <c r="A23" s="48">
        <v>18</v>
      </c>
      <c r="B23" s="157" t="s">
        <v>281</v>
      </c>
      <c r="C23" s="158">
        <v>0</v>
      </c>
      <c r="D23" s="158" t="s">
        <v>282</v>
      </c>
      <c r="E23" s="158">
        <v>0</v>
      </c>
      <c r="F23" s="158"/>
    </row>
    <row r="24" spans="1:6" ht="22.5" customHeight="1">
      <c r="A24" s="48">
        <v>19</v>
      </c>
      <c r="B24" s="157" t="s">
        <v>495</v>
      </c>
      <c r="C24" s="158">
        <v>55</v>
      </c>
      <c r="D24" s="158" t="s">
        <v>282</v>
      </c>
      <c r="E24" s="158">
        <v>55</v>
      </c>
      <c r="F24" s="158"/>
    </row>
    <row r="25" spans="1:6" ht="22.5" customHeight="1">
      <c r="A25" s="48">
        <v>20</v>
      </c>
      <c r="B25" s="157" t="s">
        <v>438</v>
      </c>
      <c r="C25" s="158">
        <v>0</v>
      </c>
      <c r="D25" s="158" t="s">
        <v>282</v>
      </c>
      <c r="E25" s="158">
        <v>0</v>
      </c>
      <c r="F25" s="158"/>
    </row>
    <row r="26" spans="1:6" ht="22.5" customHeight="1">
      <c r="A26" s="48">
        <v>21</v>
      </c>
      <c r="B26" s="157" t="s">
        <v>439</v>
      </c>
      <c r="C26" s="158">
        <v>362</v>
      </c>
      <c r="D26" s="158" t="s">
        <v>282</v>
      </c>
      <c r="E26" s="158">
        <v>362</v>
      </c>
      <c r="F26" s="158"/>
    </row>
    <row r="27" spans="1:6" ht="22.5" customHeight="1">
      <c r="A27" s="48">
        <v>22</v>
      </c>
      <c r="B27" s="157" t="s">
        <v>496</v>
      </c>
      <c r="C27" s="158">
        <v>300</v>
      </c>
      <c r="D27" s="158" t="s">
        <v>282</v>
      </c>
      <c r="E27" s="158">
        <v>300</v>
      </c>
      <c r="F27" s="158"/>
    </row>
    <row r="28" spans="1:6" ht="22.5" customHeight="1">
      <c r="A28" s="383">
        <v>23</v>
      </c>
      <c r="B28" s="161" t="s">
        <v>261</v>
      </c>
      <c r="C28" s="162">
        <v>7077</v>
      </c>
      <c r="D28" s="162"/>
      <c r="E28" s="162">
        <v>7507</v>
      </c>
      <c r="F28" s="162"/>
    </row>
  </sheetData>
  <sheetProtection/>
  <mergeCells count="4"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Z124"/>
  <sheetViews>
    <sheetView tabSelected="1" zoomScale="25" zoomScaleNormal="25" zoomScaleSheetLayoutView="25" zoomScalePageLayoutView="0" workbookViewId="0" topLeftCell="A1">
      <selection activeCell="A6" sqref="A6"/>
    </sheetView>
  </sheetViews>
  <sheetFormatPr defaultColWidth="35.375" defaultRowHeight="12.75"/>
  <cols>
    <col min="1" max="2" width="35.375" style="278" customWidth="1"/>
    <col min="3" max="3" width="79.875" style="316" customWidth="1"/>
    <col min="4" max="4" width="44.00390625" style="316" customWidth="1"/>
    <col min="5" max="5" width="35.375" style="316" customWidth="1"/>
    <col min="6" max="7" width="35.375" style="326" customWidth="1"/>
    <col min="8" max="10" width="35.375" style="316" customWidth="1"/>
    <col min="11" max="11" width="44.00390625" style="316" customWidth="1"/>
    <col min="12" max="12" width="0.6171875" style="316" hidden="1" customWidth="1"/>
    <col min="13" max="13" width="0.2421875" style="316" hidden="1" customWidth="1"/>
    <col min="14" max="14" width="0.12890625" style="316" hidden="1" customWidth="1"/>
    <col min="15" max="15" width="1.37890625" style="316" hidden="1" customWidth="1"/>
    <col min="16" max="16" width="0.875" style="316" hidden="1" customWidth="1"/>
    <col min="17" max="17" width="35.375" style="278" customWidth="1"/>
    <col min="18" max="18" width="51.875" style="278" customWidth="1"/>
    <col min="19" max="19" width="68.875" style="316" customWidth="1"/>
    <col min="20" max="21" width="74.00390625" style="316" customWidth="1"/>
    <col min="22" max="22" width="66.25390625" style="316" customWidth="1"/>
    <col min="23" max="23" width="61.75390625" style="278" hidden="1" customWidth="1"/>
    <col min="24" max="24" width="125.125" style="278" hidden="1" customWidth="1"/>
    <col min="25" max="25" width="0.37109375" style="278" hidden="1" customWidth="1"/>
    <col min="26" max="26" width="0.74609375" style="278" hidden="1" customWidth="1"/>
    <col min="27" max="16384" width="35.375" style="278" customWidth="1"/>
  </cols>
  <sheetData>
    <row r="1" spans="1:26" ht="15.75">
      <c r="A1" s="395" t="s">
        <v>469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276"/>
      <c r="Z1" s="277"/>
    </row>
    <row r="2" spans="1:26" ht="39.75" customHeight="1">
      <c r="A2" s="397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279"/>
      <c r="Z2" s="280"/>
    </row>
    <row r="3" spans="1:26" ht="90">
      <c r="A3" s="399" t="s">
        <v>482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90">
      <c r="A4" s="402" t="s">
        <v>397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4"/>
    </row>
    <row r="5" spans="1:26" ht="45">
      <c r="A5" s="405" t="s">
        <v>602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7"/>
    </row>
    <row r="6" spans="1:22" ht="99.75" customHeight="1">
      <c r="A6" s="283"/>
      <c r="B6" s="284"/>
      <c r="C6" s="285"/>
      <c r="D6" s="664" t="s">
        <v>451</v>
      </c>
      <c r="E6" s="665"/>
      <c r="F6" s="664" t="s">
        <v>474</v>
      </c>
      <c r="G6" s="665"/>
      <c r="H6" s="664" t="s">
        <v>490</v>
      </c>
      <c r="I6" s="665"/>
      <c r="J6" s="664" t="s">
        <v>556</v>
      </c>
      <c r="K6" s="665"/>
      <c r="L6" s="286"/>
      <c r="M6" s="283"/>
      <c r="N6" s="284"/>
      <c r="O6" s="284"/>
      <c r="P6" s="284"/>
      <c r="Q6" s="284"/>
      <c r="R6" s="285"/>
      <c r="S6" s="409" t="s">
        <v>451</v>
      </c>
      <c r="T6" s="409" t="s">
        <v>201</v>
      </c>
      <c r="U6" s="409" t="s">
        <v>490</v>
      </c>
      <c r="V6" s="409" t="s">
        <v>556</v>
      </c>
    </row>
    <row r="7" spans="1:22" ht="85.5" customHeight="1">
      <c r="A7" s="287"/>
      <c r="B7" s="288"/>
      <c r="C7" s="289"/>
      <c r="D7" s="666"/>
      <c r="E7" s="667"/>
      <c r="F7" s="666"/>
      <c r="G7" s="667"/>
      <c r="H7" s="666"/>
      <c r="I7" s="667"/>
      <c r="J7" s="666"/>
      <c r="K7" s="667"/>
      <c r="L7" s="290"/>
      <c r="M7" s="287"/>
      <c r="N7" s="288"/>
      <c r="O7" s="288"/>
      <c r="P7" s="288"/>
      <c r="Q7" s="288"/>
      <c r="R7" s="289"/>
      <c r="S7" s="410"/>
      <c r="T7" s="410"/>
      <c r="U7" s="410"/>
      <c r="V7" s="410"/>
    </row>
    <row r="8" spans="1:22" ht="85.5" customHeight="1">
      <c r="A8" s="419" t="s">
        <v>152</v>
      </c>
      <c r="B8" s="420" t="s">
        <v>207</v>
      </c>
      <c r="C8" s="420"/>
      <c r="D8" s="292" t="s">
        <v>238</v>
      </c>
      <c r="E8" s="292" t="s">
        <v>208</v>
      </c>
      <c r="F8" s="293" t="s">
        <v>210</v>
      </c>
      <c r="G8" s="293" t="s">
        <v>211</v>
      </c>
      <c r="H8" s="293" t="s">
        <v>212</v>
      </c>
      <c r="I8" s="293" t="s">
        <v>213</v>
      </c>
      <c r="J8" s="293" t="s">
        <v>214</v>
      </c>
      <c r="K8" s="293" t="s">
        <v>215</v>
      </c>
      <c r="L8" s="294"/>
      <c r="M8" s="424" t="s">
        <v>239</v>
      </c>
      <c r="N8" s="425" t="s">
        <v>216</v>
      </c>
      <c r="O8" s="426"/>
      <c r="P8" s="426"/>
      <c r="Q8" s="426"/>
      <c r="R8" s="427"/>
      <c r="S8" s="536" t="s">
        <v>217</v>
      </c>
      <c r="T8" s="536" t="s">
        <v>242</v>
      </c>
      <c r="U8" s="536" t="s">
        <v>243</v>
      </c>
      <c r="V8" s="536" t="s">
        <v>244</v>
      </c>
    </row>
    <row r="9" spans="1:22" s="296" customFormat="1" ht="174" customHeight="1">
      <c r="A9" s="419"/>
      <c r="B9" s="417" t="s">
        <v>241</v>
      </c>
      <c r="C9" s="417"/>
      <c r="D9" s="418" t="s">
        <v>122</v>
      </c>
      <c r="E9" s="418" t="s">
        <v>123</v>
      </c>
      <c r="F9" s="416" t="s">
        <v>122</v>
      </c>
      <c r="G9" s="416" t="s">
        <v>123</v>
      </c>
      <c r="H9" s="416" t="s">
        <v>122</v>
      </c>
      <c r="I9" s="416" t="s">
        <v>123</v>
      </c>
      <c r="J9" s="416" t="s">
        <v>122</v>
      </c>
      <c r="K9" s="416" t="s">
        <v>123</v>
      </c>
      <c r="L9" s="295"/>
      <c r="M9" s="420"/>
      <c r="N9" s="417" t="s">
        <v>247</v>
      </c>
      <c r="O9" s="417"/>
      <c r="P9" s="417"/>
      <c r="Q9" s="417"/>
      <c r="R9" s="417"/>
      <c r="S9" s="537"/>
      <c r="T9" s="537"/>
      <c r="U9" s="537"/>
      <c r="V9" s="537"/>
    </row>
    <row r="10" spans="1:22" s="296" customFormat="1" ht="25.5" customHeight="1">
      <c r="A10" s="419"/>
      <c r="B10" s="417"/>
      <c r="C10" s="417"/>
      <c r="D10" s="418"/>
      <c r="E10" s="418"/>
      <c r="F10" s="416"/>
      <c r="G10" s="416"/>
      <c r="H10" s="416"/>
      <c r="I10" s="416"/>
      <c r="J10" s="416"/>
      <c r="K10" s="416"/>
      <c r="L10" s="295"/>
      <c r="M10" s="420"/>
      <c r="N10" s="417"/>
      <c r="O10" s="417"/>
      <c r="P10" s="417"/>
      <c r="Q10" s="417"/>
      <c r="R10" s="417"/>
      <c r="S10" s="424"/>
      <c r="T10" s="424"/>
      <c r="U10" s="424"/>
      <c r="V10" s="424"/>
    </row>
    <row r="11" spans="1:22" s="299" customFormat="1" ht="113.25" customHeight="1">
      <c r="A11" s="297" t="s">
        <v>52</v>
      </c>
      <c r="B11" s="422" t="s">
        <v>294</v>
      </c>
      <c r="C11" s="423"/>
      <c r="D11" s="298">
        <v>62087</v>
      </c>
      <c r="E11" s="298"/>
      <c r="F11" s="298">
        <v>24281</v>
      </c>
      <c r="G11" s="298"/>
      <c r="H11" s="298">
        <v>24767</v>
      </c>
      <c r="I11" s="298"/>
      <c r="J11" s="298">
        <v>25200</v>
      </c>
      <c r="K11" s="298"/>
      <c r="L11" s="10"/>
      <c r="M11" s="297" t="s">
        <v>52</v>
      </c>
      <c r="N11" s="421" t="s">
        <v>126</v>
      </c>
      <c r="O11" s="421"/>
      <c r="P11" s="421"/>
      <c r="Q11" s="421"/>
      <c r="R11" s="421"/>
      <c r="S11" s="298">
        <v>221160</v>
      </c>
      <c r="T11" s="298">
        <v>142238</v>
      </c>
      <c r="U11" s="298">
        <v>145083</v>
      </c>
      <c r="V11" s="298">
        <v>133000</v>
      </c>
    </row>
    <row r="12" spans="1:22" s="299" customFormat="1" ht="109.5" customHeight="1">
      <c r="A12" s="297" t="s">
        <v>71</v>
      </c>
      <c r="B12" s="422" t="s">
        <v>295</v>
      </c>
      <c r="C12" s="423" t="s">
        <v>295</v>
      </c>
      <c r="D12" s="298">
        <v>78023</v>
      </c>
      <c r="E12" s="298"/>
      <c r="F12" s="298">
        <v>28935</v>
      </c>
      <c r="G12" s="298"/>
      <c r="H12" s="298">
        <v>29514</v>
      </c>
      <c r="I12" s="298"/>
      <c r="J12" s="298">
        <v>31000</v>
      </c>
      <c r="K12" s="298"/>
      <c r="L12" s="300"/>
      <c r="M12" s="297" t="s">
        <v>71</v>
      </c>
      <c r="N12" s="428" t="s">
        <v>293</v>
      </c>
      <c r="O12" s="429"/>
      <c r="P12" s="429"/>
      <c r="Q12" s="429"/>
      <c r="R12" s="430"/>
      <c r="S12" s="298">
        <v>46040</v>
      </c>
      <c r="T12" s="298">
        <v>31836</v>
      </c>
      <c r="U12" s="298">
        <v>32473</v>
      </c>
      <c r="V12" s="298">
        <v>30900</v>
      </c>
    </row>
    <row r="13" spans="1:23" s="299" customFormat="1" ht="97.5" customHeight="1">
      <c r="A13" s="297" t="s">
        <v>91</v>
      </c>
      <c r="B13" s="422" t="s">
        <v>127</v>
      </c>
      <c r="C13" s="423" t="s">
        <v>127</v>
      </c>
      <c r="D13" s="298">
        <v>199544</v>
      </c>
      <c r="E13" s="298"/>
      <c r="F13" s="298">
        <v>184582</v>
      </c>
      <c r="G13" s="298"/>
      <c r="H13" s="298">
        <v>188274</v>
      </c>
      <c r="I13" s="298"/>
      <c r="J13" s="298">
        <v>190000</v>
      </c>
      <c r="K13" s="298"/>
      <c r="L13" s="300"/>
      <c r="M13" s="297" t="s">
        <v>91</v>
      </c>
      <c r="N13" s="421" t="s">
        <v>128</v>
      </c>
      <c r="O13" s="421"/>
      <c r="P13" s="421"/>
      <c r="Q13" s="421"/>
      <c r="R13" s="421"/>
      <c r="S13" s="298">
        <v>198972</v>
      </c>
      <c r="T13" s="298">
        <v>104755</v>
      </c>
      <c r="U13" s="298">
        <v>106850</v>
      </c>
      <c r="V13" s="298">
        <v>120000</v>
      </c>
      <c r="W13" s="301"/>
    </row>
    <row r="14" spans="1:22" s="299" customFormat="1" ht="111.75" customHeight="1">
      <c r="A14" s="297" t="s">
        <v>80</v>
      </c>
      <c r="B14" s="422" t="s">
        <v>297</v>
      </c>
      <c r="C14" s="423" t="s">
        <v>297</v>
      </c>
      <c r="D14" s="298"/>
      <c r="E14" s="298"/>
      <c r="F14" s="298"/>
      <c r="G14" s="298"/>
      <c r="H14" s="298"/>
      <c r="I14" s="298"/>
      <c r="J14" s="298"/>
      <c r="K14" s="298"/>
      <c r="L14" s="10"/>
      <c r="M14" s="297" t="s">
        <v>80</v>
      </c>
      <c r="N14" s="421" t="s">
        <v>292</v>
      </c>
      <c r="O14" s="421"/>
      <c r="P14" s="421"/>
      <c r="Q14" s="421"/>
      <c r="R14" s="421"/>
      <c r="S14" s="298">
        <v>27671</v>
      </c>
      <c r="T14" s="298">
        <v>32163</v>
      </c>
      <c r="U14" s="298">
        <v>32806</v>
      </c>
      <c r="V14" s="298">
        <v>23000</v>
      </c>
    </row>
    <row r="15" spans="1:22" s="299" customFormat="1" ht="99.75" customHeight="1">
      <c r="A15" s="297" t="s">
        <v>83</v>
      </c>
      <c r="B15" s="422" t="s">
        <v>299</v>
      </c>
      <c r="C15" s="423" t="s">
        <v>299</v>
      </c>
      <c r="D15" s="298">
        <v>131050</v>
      </c>
      <c r="E15" s="298">
        <v>129462</v>
      </c>
      <c r="F15" s="298">
        <v>192150</v>
      </c>
      <c r="G15" s="298">
        <v>298219</v>
      </c>
      <c r="H15" s="298">
        <v>195993</v>
      </c>
      <c r="I15" s="298">
        <v>304183</v>
      </c>
      <c r="J15" s="298">
        <v>195000</v>
      </c>
      <c r="K15" s="298">
        <v>210000</v>
      </c>
      <c r="L15" s="10"/>
      <c r="M15" s="297" t="s">
        <v>83</v>
      </c>
      <c r="N15" s="421" t="s">
        <v>146</v>
      </c>
      <c r="O15" s="421"/>
      <c r="P15" s="421"/>
      <c r="Q15" s="421"/>
      <c r="R15" s="421"/>
      <c r="S15" s="298">
        <v>18012</v>
      </c>
      <c r="T15" s="298">
        <v>148409</v>
      </c>
      <c r="U15" s="298">
        <v>151377</v>
      </c>
      <c r="V15" s="298">
        <v>139000</v>
      </c>
    </row>
    <row r="16" spans="1:22" s="299" customFormat="1" ht="94.5" customHeight="1">
      <c r="A16" s="297" t="s">
        <v>85</v>
      </c>
      <c r="B16" s="422" t="s">
        <v>301</v>
      </c>
      <c r="C16" s="423" t="s">
        <v>301</v>
      </c>
      <c r="D16" s="298">
        <v>88003</v>
      </c>
      <c r="E16" s="298"/>
      <c r="F16" s="298"/>
      <c r="G16" s="298"/>
      <c r="H16" s="298"/>
      <c r="I16" s="298"/>
      <c r="J16" s="298"/>
      <c r="K16" s="298"/>
      <c r="L16" s="300"/>
      <c r="M16" s="297" t="s">
        <v>82</v>
      </c>
      <c r="N16" s="421" t="s">
        <v>147</v>
      </c>
      <c r="O16" s="421"/>
      <c r="P16" s="421"/>
      <c r="Q16" s="421"/>
      <c r="R16" s="421"/>
      <c r="S16" s="298">
        <v>131050</v>
      </c>
      <c r="T16" s="298"/>
      <c r="U16" s="298"/>
      <c r="V16" s="298">
        <v>37300</v>
      </c>
    </row>
    <row r="17" spans="1:22" s="299" customFormat="1" ht="93" customHeight="1">
      <c r="A17" s="297" t="s">
        <v>84</v>
      </c>
      <c r="B17" s="422" t="s">
        <v>300</v>
      </c>
      <c r="C17" s="423" t="s">
        <v>300</v>
      </c>
      <c r="D17" s="298"/>
      <c r="E17" s="298"/>
      <c r="F17" s="298"/>
      <c r="G17" s="298"/>
      <c r="H17" s="298"/>
      <c r="I17" s="298"/>
      <c r="J17" s="298"/>
      <c r="K17" s="298"/>
      <c r="L17" s="300"/>
      <c r="M17" s="297" t="s">
        <v>84</v>
      </c>
      <c r="N17" s="421" t="s">
        <v>129</v>
      </c>
      <c r="O17" s="421"/>
      <c r="P17" s="421"/>
      <c r="Q17" s="421"/>
      <c r="R17" s="421"/>
      <c r="S17" s="298">
        <v>137510</v>
      </c>
      <c r="T17" s="298">
        <v>325535</v>
      </c>
      <c r="U17" s="298">
        <v>332046</v>
      </c>
      <c r="V17" s="298">
        <v>210000</v>
      </c>
    </row>
    <row r="18" spans="1:24" s="299" customFormat="1" ht="96" customHeight="1">
      <c r="A18" s="297" t="s">
        <v>130</v>
      </c>
      <c r="B18" s="422" t="s">
        <v>335</v>
      </c>
      <c r="C18" s="423" t="s">
        <v>335</v>
      </c>
      <c r="D18" s="298">
        <v>12572</v>
      </c>
      <c r="E18" s="298"/>
      <c r="F18" s="298"/>
      <c r="G18" s="298"/>
      <c r="H18" s="298"/>
      <c r="I18" s="298"/>
      <c r="J18" s="298"/>
      <c r="K18" s="298"/>
      <c r="L18" s="300"/>
      <c r="M18" s="297" t="s">
        <v>86</v>
      </c>
      <c r="N18" s="421" t="s">
        <v>131</v>
      </c>
      <c r="O18" s="421"/>
      <c r="P18" s="421"/>
      <c r="Q18" s="421"/>
      <c r="R18" s="421"/>
      <c r="S18" s="298"/>
      <c r="T18" s="298">
        <v>1040</v>
      </c>
      <c r="U18" s="298">
        <v>1060</v>
      </c>
      <c r="V18" s="298"/>
      <c r="W18" s="302"/>
      <c r="X18" s="303"/>
    </row>
    <row r="19" spans="1:22" s="299" customFormat="1" ht="61.5">
      <c r="A19" s="297" t="s">
        <v>302</v>
      </c>
      <c r="B19" s="422" t="s">
        <v>303</v>
      </c>
      <c r="C19" s="423" t="s">
        <v>303</v>
      </c>
      <c r="D19" s="304">
        <v>79674</v>
      </c>
      <c r="E19" s="304"/>
      <c r="F19" s="304">
        <v>30493</v>
      </c>
      <c r="G19" s="304">
        <v>73284</v>
      </c>
      <c r="H19" s="304">
        <v>31103</v>
      </c>
      <c r="I19" s="304">
        <v>74750</v>
      </c>
      <c r="J19" s="304">
        <v>42000</v>
      </c>
      <c r="K19" s="304"/>
      <c r="L19" s="305"/>
      <c r="M19" s="431" t="s">
        <v>132</v>
      </c>
      <c r="N19" s="432"/>
      <c r="O19" s="432"/>
      <c r="P19" s="432"/>
      <c r="Q19" s="432"/>
      <c r="R19" s="432"/>
      <c r="S19" s="298"/>
      <c r="T19" s="298"/>
      <c r="U19" s="298"/>
      <c r="V19" s="298"/>
    </row>
    <row r="20" spans="1:22" s="299" customFormat="1" ht="61.5">
      <c r="A20" s="297" t="s">
        <v>304</v>
      </c>
      <c r="B20" s="422" t="s">
        <v>398</v>
      </c>
      <c r="C20" s="423" t="s">
        <v>305</v>
      </c>
      <c r="D20" s="304"/>
      <c r="E20" s="306"/>
      <c r="F20" s="304"/>
      <c r="G20" s="304"/>
      <c r="H20" s="304"/>
      <c r="I20" s="304"/>
      <c r="J20" s="304"/>
      <c r="K20" s="304"/>
      <c r="L20" s="305"/>
      <c r="M20" s="431" t="s">
        <v>133</v>
      </c>
      <c r="N20" s="432"/>
      <c r="O20" s="432"/>
      <c r="P20" s="432"/>
      <c r="Q20" s="432"/>
      <c r="R20" s="432"/>
      <c r="S20" s="298"/>
      <c r="T20" s="298"/>
      <c r="U20" s="298"/>
      <c r="V20" s="298"/>
    </row>
    <row r="21" spans="1:22" s="299" customFormat="1" ht="61.5">
      <c r="A21" s="297"/>
      <c r="B21" s="307"/>
      <c r="C21" s="307"/>
      <c r="D21" s="306"/>
      <c r="E21" s="306"/>
      <c r="F21" s="304"/>
      <c r="G21" s="304"/>
      <c r="H21" s="304"/>
      <c r="I21" s="304"/>
      <c r="J21" s="304"/>
      <c r="K21" s="304"/>
      <c r="L21" s="308"/>
      <c r="M21" s="438" t="s">
        <v>291</v>
      </c>
      <c r="N21" s="439"/>
      <c r="O21" s="439"/>
      <c r="P21" s="439"/>
      <c r="Q21" s="439"/>
      <c r="R21" s="440"/>
      <c r="S21" s="298"/>
      <c r="T21" s="298"/>
      <c r="U21" s="298"/>
      <c r="V21" s="298"/>
    </row>
    <row r="22" spans="1:22" s="299" customFormat="1" ht="61.5">
      <c r="A22" s="297"/>
      <c r="B22" s="307"/>
      <c r="C22" s="307"/>
      <c r="D22" s="306"/>
      <c r="E22" s="306"/>
      <c r="F22" s="304"/>
      <c r="G22" s="304"/>
      <c r="H22" s="304"/>
      <c r="I22" s="304"/>
      <c r="J22" s="304"/>
      <c r="K22" s="304"/>
      <c r="L22" s="308"/>
      <c r="M22" s="438" t="s">
        <v>151</v>
      </c>
      <c r="N22" s="441"/>
      <c r="O22" s="441"/>
      <c r="P22" s="441"/>
      <c r="Q22" s="441"/>
      <c r="R22" s="442"/>
      <c r="S22" s="298"/>
      <c r="T22" s="298"/>
      <c r="U22" s="298"/>
      <c r="V22" s="298"/>
    </row>
    <row r="23" spans="1:22" s="299" customFormat="1" ht="61.5">
      <c r="A23" s="297"/>
      <c r="B23" s="307"/>
      <c r="C23" s="307"/>
      <c r="D23" s="306"/>
      <c r="E23" s="306"/>
      <c r="F23" s="304"/>
      <c r="G23" s="304"/>
      <c r="H23" s="304"/>
      <c r="I23" s="304"/>
      <c r="J23" s="304"/>
      <c r="K23" s="304"/>
      <c r="L23" s="308"/>
      <c r="M23" s="438" t="s">
        <v>290</v>
      </c>
      <c r="N23" s="441"/>
      <c r="O23" s="441"/>
      <c r="P23" s="441"/>
      <c r="Q23" s="441"/>
      <c r="R23" s="442"/>
      <c r="S23" s="298"/>
      <c r="T23" s="298"/>
      <c r="U23" s="298"/>
      <c r="V23" s="298"/>
    </row>
    <row r="24" spans="1:22" s="299" customFormat="1" ht="61.5">
      <c r="A24" s="297"/>
      <c r="B24" s="309"/>
      <c r="C24" s="309"/>
      <c r="D24" s="306"/>
      <c r="E24" s="306"/>
      <c r="F24" s="304"/>
      <c r="G24" s="304"/>
      <c r="H24" s="304"/>
      <c r="I24" s="304"/>
      <c r="J24" s="304"/>
      <c r="K24" s="304"/>
      <c r="L24" s="305"/>
      <c r="M24" s="438" t="s">
        <v>234</v>
      </c>
      <c r="N24" s="441"/>
      <c r="O24" s="441"/>
      <c r="P24" s="441"/>
      <c r="Q24" s="441"/>
      <c r="R24" s="442"/>
      <c r="S24" s="310"/>
      <c r="T24" s="311"/>
      <c r="U24" s="311"/>
      <c r="V24" s="311"/>
    </row>
    <row r="25" spans="1:22" s="314" customFormat="1" ht="120.75" customHeight="1">
      <c r="A25" s="443" t="s">
        <v>148</v>
      </c>
      <c r="B25" s="444"/>
      <c r="C25" s="445"/>
      <c r="D25" s="312">
        <f>SUM(D11:D24)</f>
        <v>650953</v>
      </c>
      <c r="E25" s="312">
        <f>SUM(E11:E24)</f>
        <v>129462</v>
      </c>
      <c r="F25" s="312">
        <f aca="true" t="shared" si="0" ref="F25:K25">SUM(F11:F24)</f>
        <v>460441</v>
      </c>
      <c r="G25" s="312">
        <f t="shared" si="0"/>
        <v>371503</v>
      </c>
      <c r="H25" s="312">
        <f t="shared" si="0"/>
        <v>469651</v>
      </c>
      <c r="I25" s="312">
        <f t="shared" si="0"/>
        <v>378933</v>
      </c>
      <c r="J25" s="312">
        <f t="shared" si="0"/>
        <v>483200</v>
      </c>
      <c r="K25" s="312">
        <f t="shared" si="0"/>
        <v>210000</v>
      </c>
      <c r="L25" s="313"/>
      <c r="M25" s="449" t="s">
        <v>135</v>
      </c>
      <c r="N25" s="449"/>
      <c r="O25" s="449"/>
      <c r="P25" s="449"/>
      <c r="Q25" s="449"/>
      <c r="R25" s="449"/>
      <c r="S25" s="434">
        <f>SUM(S11:S24)</f>
        <v>780415</v>
      </c>
      <c r="T25" s="434">
        <f>SUM(T11:T24)</f>
        <v>785976</v>
      </c>
      <c r="U25" s="434">
        <f>SUM(U11:U24)</f>
        <v>801695</v>
      </c>
      <c r="V25" s="434">
        <f>SUM(V11:V24)</f>
        <v>693200</v>
      </c>
    </row>
    <row r="26" spans="1:24" ht="137.25" customHeight="1">
      <c r="A26" s="433" t="s">
        <v>145</v>
      </c>
      <c r="B26" s="433"/>
      <c r="C26" s="433"/>
      <c r="D26" s="434">
        <f>D25+E25</f>
        <v>780415</v>
      </c>
      <c r="E26" s="434"/>
      <c r="F26" s="434">
        <f>F25+G25</f>
        <v>831944</v>
      </c>
      <c r="G26" s="434"/>
      <c r="H26" s="434">
        <f>H25+I25</f>
        <v>848584</v>
      </c>
      <c r="I26" s="434"/>
      <c r="J26" s="434">
        <f>J25+K25</f>
        <v>693200</v>
      </c>
      <c r="K26" s="434"/>
      <c r="L26" s="315"/>
      <c r="M26" s="449"/>
      <c r="N26" s="449"/>
      <c r="O26" s="449"/>
      <c r="P26" s="449"/>
      <c r="Q26" s="449"/>
      <c r="R26" s="449"/>
      <c r="S26" s="434"/>
      <c r="T26" s="434"/>
      <c r="U26" s="434"/>
      <c r="V26" s="434"/>
      <c r="W26" s="316"/>
      <c r="X26" s="317"/>
    </row>
    <row r="27" spans="1:23" s="322" customFormat="1" ht="117.75" customHeight="1">
      <c r="A27" s="451"/>
      <c r="B27" s="452"/>
      <c r="C27" s="453"/>
      <c r="D27" s="318"/>
      <c r="E27" s="319"/>
      <c r="F27" s="319"/>
      <c r="G27" s="319"/>
      <c r="H27" s="319"/>
      <c r="I27" s="319"/>
      <c r="J27" s="319"/>
      <c r="K27" s="319"/>
      <c r="L27" s="320"/>
      <c r="M27" s="454" t="s">
        <v>136</v>
      </c>
      <c r="N27" s="454"/>
      <c r="O27" s="454"/>
      <c r="P27" s="454"/>
      <c r="Q27" s="454"/>
      <c r="R27" s="454"/>
      <c r="S27" s="319">
        <v>642905</v>
      </c>
      <c r="T27" s="319">
        <v>459401</v>
      </c>
      <c r="U27" s="319">
        <v>468589</v>
      </c>
      <c r="V27" s="319">
        <v>483200</v>
      </c>
      <c r="W27" s="321"/>
    </row>
    <row r="28" spans="1:23" s="322" customFormat="1" ht="94.5" customHeight="1">
      <c r="A28" s="455"/>
      <c r="B28" s="456"/>
      <c r="C28" s="457"/>
      <c r="D28" s="458"/>
      <c r="E28" s="458"/>
      <c r="F28" s="458"/>
      <c r="G28" s="458"/>
      <c r="H28" s="458"/>
      <c r="I28" s="458"/>
      <c r="J28" s="458"/>
      <c r="K28" s="458"/>
      <c r="L28" s="320"/>
      <c r="M28" s="454" t="s">
        <v>137</v>
      </c>
      <c r="N28" s="454"/>
      <c r="O28" s="454"/>
      <c r="P28" s="454"/>
      <c r="Q28" s="454"/>
      <c r="R28" s="454"/>
      <c r="S28" s="319">
        <v>137510</v>
      </c>
      <c r="T28" s="319">
        <v>326575</v>
      </c>
      <c r="U28" s="319">
        <v>333106</v>
      </c>
      <c r="V28" s="319">
        <v>210000</v>
      </c>
      <c r="W28" s="321"/>
    </row>
    <row r="29" spans="1:23" s="322" customFormat="1" ht="123" customHeight="1">
      <c r="A29" s="455"/>
      <c r="B29" s="456"/>
      <c r="C29" s="457"/>
      <c r="D29" s="458"/>
      <c r="E29" s="458"/>
      <c r="F29" s="458"/>
      <c r="G29" s="458"/>
      <c r="H29" s="458"/>
      <c r="I29" s="458"/>
      <c r="J29" s="458"/>
      <c r="K29" s="458"/>
      <c r="L29" s="320"/>
      <c r="M29" s="450"/>
      <c r="N29" s="450"/>
      <c r="O29" s="450"/>
      <c r="P29" s="450"/>
      <c r="Q29" s="450"/>
      <c r="R29" s="450"/>
      <c r="S29" s="323"/>
      <c r="T29" s="323"/>
      <c r="U29" s="323"/>
      <c r="V29" s="323"/>
      <c r="W29" s="321"/>
    </row>
    <row r="30" spans="1:23" s="322" customFormat="1" ht="60.75">
      <c r="A30" s="459"/>
      <c r="B30" s="459"/>
      <c r="C30" s="459"/>
      <c r="D30" s="458"/>
      <c r="E30" s="458"/>
      <c r="F30" s="446"/>
      <c r="G30" s="446"/>
      <c r="H30" s="446"/>
      <c r="I30" s="446"/>
      <c r="J30" s="446"/>
      <c r="K30" s="446"/>
      <c r="L30" s="320"/>
      <c r="M30" s="450"/>
      <c r="N30" s="450"/>
      <c r="O30" s="450"/>
      <c r="P30" s="450"/>
      <c r="Q30" s="450"/>
      <c r="R30" s="450"/>
      <c r="S30" s="319"/>
      <c r="T30" s="319"/>
      <c r="U30" s="319"/>
      <c r="V30" s="319"/>
      <c r="W30" s="321"/>
    </row>
    <row r="31" spans="1:23" s="322" customFormat="1" ht="60.75">
      <c r="A31" s="459"/>
      <c r="B31" s="459"/>
      <c r="C31" s="459"/>
      <c r="D31" s="458"/>
      <c r="E31" s="458"/>
      <c r="F31" s="446"/>
      <c r="G31" s="446"/>
      <c r="H31" s="446"/>
      <c r="I31" s="446"/>
      <c r="J31" s="446"/>
      <c r="K31" s="446"/>
      <c r="L31" s="320"/>
      <c r="M31" s="450"/>
      <c r="N31" s="450"/>
      <c r="O31" s="450"/>
      <c r="P31" s="450"/>
      <c r="Q31" s="450"/>
      <c r="R31" s="450"/>
      <c r="S31" s="324"/>
      <c r="T31" s="319"/>
      <c r="U31" s="319"/>
      <c r="V31" s="319"/>
      <c r="W31" s="321"/>
    </row>
    <row r="32" spans="1:23" s="322" customFormat="1" ht="60.75">
      <c r="A32" s="459"/>
      <c r="B32" s="459"/>
      <c r="C32" s="459"/>
      <c r="D32" s="458"/>
      <c r="E32" s="458"/>
      <c r="F32" s="446"/>
      <c r="G32" s="446"/>
      <c r="H32" s="446"/>
      <c r="I32" s="446"/>
      <c r="J32" s="446"/>
      <c r="K32" s="446"/>
      <c r="L32" s="320"/>
      <c r="M32" s="450"/>
      <c r="N32" s="450"/>
      <c r="O32" s="450"/>
      <c r="P32" s="450"/>
      <c r="Q32" s="450"/>
      <c r="R32" s="450"/>
      <c r="S32" s="319"/>
      <c r="T32" s="319"/>
      <c r="U32" s="319"/>
      <c r="V32" s="319"/>
      <c r="W32" s="321"/>
    </row>
    <row r="33" spans="1:3" ht="33">
      <c r="A33" s="325"/>
      <c r="B33" s="325"/>
      <c r="C33" s="317"/>
    </row>
    <row r="34" spans="1:3" ht="33">
      <c r="A34" s="325"/>
      <c r="B34" s="325"/>
      <c r="C34" s="317"/>
    </row>
    <row r="35" spans="1:3" ht="33">
      <c r="A35" s="325"/>
      <c r="B35" s="325"/>
      <c r="C35" s="317"/>
    </row>
    <row r="36" spans="1:3" ht="33">
      <c r="A36" s="325"/>
      <c r="B36" s="325"/>
      <c r="C36" s="317"/>
    </row>
    <row r="37" spans="1:3" ht="33">
      <c r="A37" s="325"/>
      <c r="B37" s="325"/>
      <c r="C37" s="317"/>
    </row>
    <row r="38" spans="1:3" ht="33">
      <c r="A38" s="325"/>
      <c r="B38" s="325"/>
      <c r="C38" s="317"/>
    </row>
    <row r="39" spans="1:3" ht="33">
      <c r="A39" s="325"/>
      <c r="B39" s="325"/>
      <c r="C39" s="317"/>
    </row>
    <row r="40" spans="1:3" ht="33">
      <c r="A40" s="325"/>
      <c r="B40" s="325"/>
      <c r="C40" s="317"/>
    </row>
    <row r="41" spans="1:3" ht="33">
      <c r="A41" s="325"/>
      <c r="B41" s="325"/>
      <c r="C41" s="317"/>
    </row>
    <row r="42" spans="1:3" ht="33">
      <c r="A42" s="325"/>
      <c r="B42" s="325"/>
      <c r="C42" s="317"/>
    </row>
    <row r="43" spans="1:3" ht="33">
      <c r="A43" s="325"/>
      <c r="B43" s="325"/>
      <c r="C43" s="317"/>
    </row>
    <row r="44" spans="1:3" ht="33">
      <c r="A44" s="325"/>
      <c r="B44" s="325"/>
      <c r="C44" s="317"/>
    </row>
    <row r="45" spans="1:3" ht="33">
      <c r="A45" s="325"/>
      <c r="B45" s="325"/>
      <c r="C45" s="317"/>
    </row>
    <row r="46" spans="1:3" ht="33">
      <c r="A46" s="325"/>
      <c r="B46" s="325"/>
      <c r="C46" s="317"/>
    </row>
    <row r="47" spans="1:3" ht="33">
      <c r="A47" s="325"/>
      <c r="B47" s="325"/>
      <c r="C47" s="317"/>
    </row>
    <row r="48" spans="1:3" ht="33">
      <c r="A48" s="325"/>
      <c r="B48" s="325"/>
      <c r="C48" s="317"/>
    </row>
    <row r="49" spans="1:3" ht="33">
      <c r="A49" s="325"/>
      <c r="B49" s="325"/>
      <c r="C49" s="317"/>
    </row>
    <row r="50" spans="1:26" s="316" customFormat="1" ht="33">
      <c r="A50" s="325"/>
      <c r="B50" s="325"/>
      <c r="C50" s="317"/>
      <c r="F50" s="326"/>
      <c r="G50" s="326"/>
      <c r="Q50" s="278"/>
      <c r="R50" s="278"/>
      <c r="W50" s="278"/>
      <c r="X50" s="278"/>
      <c r="Y50" s="278"/>
      <c r="Z50" s="278"/>
    </row>
    <row r="51" spans="1:26" s="316" customFormat="1" ht="33">
      <c r="A51" s="325"/>
      <c r="B51" s="325"/>
      <c r="C51" s="317"/>
      <c r="F51" s="326"/>
      <c r="G51" s="326"/>
      <c r="Q51" s="278"/>
      <c r="R51" s="278"/>
      <c r="W51" s="278"/>
      <c r="X51" s="278"/>
      <c r="Y51" s="278"/>
      <c r="Z51" s="278"/>
    </row>
    <row r="52" spans="1:26" s="316" customFormat="1" ht="33">
      <c r="A52" s="325"/>
      <c r="B52" s="325"/>
      <c r="C52" s="317"/>
      <c r="F52" s="326"/>
      <c r="G52" s="326"/>
      <c r="Q52" s="278"/>
      <c r="R52" s="278"/>
      <c r="W52" s="278"/>
      <c r="X52" s="278"/>
      <c r="Y52" s="278"/>
      <c r="Z52" s="278"/>
    </row>
    <row r="53" spans="1:26" s="316" customFormat="1" ht="33">
      <c r="A53" s="325"/>
      <c r="B53" s="325"/>
      <c r="C53" s="317"/>
      <c r="F53" s="326"/>
      <c r="G53" s="326"/>
      <c r="Q53" s="278"/>
      <c r="R53" s="278"/>
      <c r="W53" s="278"/>
      <c r="X53" s="278"/>
      <c r="Y53" s="278"/>
      <c r="Z53" s="278"/>
    </row>
    <row r="54" spans="1:26" s="316" customFormat="1" ht="33">
      <c r="A54" s="325"/>
      <c r="B54" s="325"/>
      <c r="C54" s="317"/>
      <c r="F54" s="326"/>
      <c r="G54" s="326"/>
      <c r="Q54" s="278"/>
      <c r="R54" s="278"/>
      <c r="W54" s="278"/>
      <c r="X54" s="278"/>
      <c r="Y54" s="278"/>
      <c r="Z54" s="278"/>
    </row>
    <row r="55" spans="1:26" s="316" customFormat="1" ht="33">
      <c r="A55" s="325"/>
      <c r="B55" s="325"/>
      <c r="C55" s="317"/>
      <c r="F55" s="326"/>
      <c r="G55" s="326"/>
      <c r="Q55" s="278"/>
      <c r="R55" s="278"/>
      <c r="W55" s="278"/>
      <c r="X55" s="278"/>
      <c r="Y55" s="278"/>
      <c r="Z55" s="278"/>
    </row>
    <row r="56" spans="1:26" s="316" customFormat="1" ht="33">
      <c r="A56" s="325"/>
      <c r="B56" s="325"/>
      <c r="C56" s="317"/>
      <c r="F56" s="326"/>
      <c r="G56" s="326"/>
      <c r="Q56" s="278"/>
      <c r="R56" s="278"/>
      <c r="W56" s="278"/>
      <c r="X56" s="278"/>
      <c r="Y56" s="278"/>
      <c r="Z56" s="278"/>
    </row>
    <row r="57" spans="1:26" s="316" customFormat="1" ht="33">
      <c r="A57" s="325"/>
      <c r="B57" s="325"/>
      <c r="C57" s="317"/>
      <c r="F57" s="326"/>
      <c r="G57" s="326"/>
      <c r="Q57" s="278"/>
      <c r="R57" s="278"/>
      <c r="W57" s="278"/>
      <c r="X57" s="278"/>
      <c r="Y57" s="278"/>
      <c r="Z57" s="278"/>
    </row>
    <row r="58" spans="1:26" s="316" customFormat="1" ht="33">
      <c r="A58" s="325"/>
      <c r="B58" s="325"/>
      <c r="C58" s="317"/>
      <c r="F58" s="326"/>
      <c r="G58" s="326"/>
      <c r="Q58" s="278"/>
      <c r="R58" s="278"/>
      <c r="W58" s="278"/>
      <c r="X58" s="278"/>
      <c r="Y58" s="278"/>
      <c r="Z58" s="278"/>
    </row>
    <row r="59" spans="1:26" s="316" customFormat="1" ht="33">
      <c r="A59" s="325"/>
      <c r="B59" s="325"/>
      <c r="C59" s="317"/>
      <c r="F59" s="326"/>
      <c r="G59" s="326"/>
      <c r="Q59" s="278"/>
      <c r="R59" s="278"/>
      <c r="W59" s="278"/>
      <c r="X59" s="278"/>
      <c r="Y59" s="278"/>
      <c r="Z59" s="278"/>
    </row>
    <row r="60" spans="1:26" s="316" customFormat="1" ht="33">
      <c r="A60" s="325"/>
      <c r="B60" s="325"/>
      <c r="C60" s="317"/>
      <c r="F60" s="326"/>
      <c r="G60" s="326"/>
      <c r="Q60" s="278"/>
      <c r="R60" s="278"/>
      <c r="W60" s="278"/>
      <c r="X60" s="278"/>
      <c r="Y60" s="278"/>
      <c r="Z60" s="278"/>
    </row>
    <row r="61" spans="1:26" s="316" customFormat="1" ht="33">
      <c r="A61" s="325"/>
      <c r="B61" s="325"/>
      <c r="C61" s="317"/>
      <c r="F61" s="326"/>
      <c r="G61" s="326"/>
      <c r="Q61" s="278"/>
      <c r="R61" s="278"/>
      <c r="W61" s="278"/>
      <c r="X61" s="278"/>
      <c r="Y61" s="278"/>
      <c r="Z61" s="278"/>
    </row>
    <row r="62" spans="1:26" s="316" customFormat="1" ht="33">
      <c r="A62" s="325"/>
      <c r="B62" s="325"/>
      <c r="C62" s="317"/>
      <c r="F62" s="326"/>
      <c r="G62" s="326"/>
      <c r="Q62" s="278"/>
      <c r="R62" s="278"/>
      <c r="W62" s="278"/>
      <c r="X62" s="278"/>
      <c r="Y62" s="278"/>
      <c r="Z62" s="278"/>
    </row>
    <row r="63" spans="1:26" s="316" customFormat="1" ht="33">
      <c r="A63" s="325"/>
      <c r="B63" s="325"/>
      <c r="C63" s="317"/>
      <c r="F63" s="326"/>
      <c r="G63" s="326"/>
      <c r="Q63" s="278"/>
      <c r="R63" s="278"/>
      <c r="W63" s="278"/>
      <c r="X63" s="278"/>
      <c r="Y63" s="278"/>
      <c r="Z63" s="278"/>
    </row>
    <row r="64" spans="1:26" s="316" customFormat="1" ht="33">
      <c r="A64" s="325"/>
      <c r="B64" s="325"/>
      <c r="C64" s="317"/>
      <c r="F64" s="326"/>
      <c r="G64" s="326"/>
      <c r="Q64" s="278"/>
      <c r="R64" s="278"/>
      <c r="W64" s="278"/>
      <c r="X64" s="278"/>
      <c r="Y64" s="278"/>
      <c r="Z64" s="278"/>
    </row>
    <row r="65" spans="1:26" s="316" customFormat="1" ht="33">
      <c r="A65" s="325"/>
      <c r="B65" s="325"/>
      <c r="C65" s="317"/>
      <c r="F65" s="326"/>
      <c r="G65" s="326"/>
      <c r="Q65" s="278"/>
      <c r="R65" s="278"/>
      <c r="W65" s="278"/>
      <c r="X65" s="278"/>
      <c r="Y65" s="278"/>
      <c r="Z65" s="278"/>
    </row>
    <row r="66" spans="1:26" s="316" customFormat="1" ht="33">
      <c r="A66" s="325"/>
      <c r="B66" s="325"/>
      <c r="C66" s="317"/>
      <c r="F66" s="326"/>
      <c r="G66" s="326"/>
      <c r="Q66" s="278"/>
      <c r="R66" s="278"/>
      <c r="W66" s="278"/>
      <c r="X66" s="278"/>
      <c r="Y66" s="278"/>
      <c r="Z66" s="278"/>
    </row>
    <row r="67" spans="1:26" s="316" customFormat="1" ht="33">
      <c r="A67" s="325"/>
      <c r="B67" s="325"/>
      <c r="C67" s="317"/>
      <c r="F67" s="326"/>
      <c r="G67" s="326"/>
      <c r="Q67" s="278"/>
      <c r="R67" s="278"/>
      <c r="W67" s="278"/>
      <c r="X67" s="278"/>
      <c r="Y67" s="278"/>
      <c r="Z67" s="278"/>
    </row>
    <row r="68" spans="1:26" s="316" customFormat="1" ht="33">
      <c r="A68" s="325"/>
      <c r="B68" s="325"/>
      <c r="C68" s="317"/>
      <c r="F68" s="326"/>
      <c r="G68" s="326"/>
      <c r="Q68" s="278"/>
      <c r="R68" s="278"/>
      <c r="W68" s="278"/>
      <c r="X68" s="278"/>
      <c r="Y68" s="278"/>
      <c r="Z68" s="278"/>
    </row>
    <row r="69" spans="1:26" s="316" customFormat="1" ht="33">
      <c r="A69" s="325"/>
      <c r="B69" s="325"/>
      <c r="C69" s="317"/>
      <c r="F69" s="326"/>
      <c r="G69" s="326"/>
      <c r="Q69" s="278"/>
      <c r="R69" s="278"/>
      <c r="W69" s="278"/>
      <c r="X69" s="278"/>
      <c r="Y69" s="278"/>
      <c r="Z69" s="278"/>
    </row>
    <row r="70" spans="1:26" s="316" customFormat="1" ht="33">
      <c r="A70" s="325"/>
      <c r="B70" s="325"/>
      <c r="C70" s="317"/>
      <c r="F70" s="326"/>
      <c r="G70" s="326"/>
      <c r="Q70" s="278"/>
      <c r="R70" s="278"/>
      <c r="W70" s="278"/>
      <c r="X70" s="278"/>
      <c r="Y70" s="278"/>
      <c r="Z70" s="278"/>
    </row>
    <row r="71" spans="1:26" s="316" customFormat="1" ht="33">
      <c r="A71" s="325"/>
      <c r="B71" s="325"/>
      <c r="C71" s="317"/>
      <c r="F71" s="326"/>
      <c r="G71" s="326"/>
      <c r="Q71" s="278"/>
      <c r="R71" s="278"/>
      <c r="W71" s="278"/>
      <c r="X71" s="278"/>
      <c r="Y71" s="278"/>
      <c r="Z71" s="278"/>
    </row>
    <row r="72" spans="1:26" s="316" customFormat="1" ht="33">
      <c r="A72" s="325"/>
      <c r="B72" s="325"/>
      <c r="C72" s="317"/>
      <c r="F72" s="326"/>
      <c r="G72" s="326"/>
      <c r="Q72" s="278"/>
      <c r="R72" s="278"/>
      <c r="W72" s="278"/>
      <c r="X72" s="278"/>
      <c r="Y72" s="278"/>
      <c r="Z72" s="278"/>
    </row>
    <row r="73" spans="1:26" s="316" customFormat="1" ht="33">
      <c r="A73" s="325"/>
      <c r="B73" s="325"/>
      <c r="C73" s="317"/>
      <c r="F73" s="326"/>
      <c r="G73" s="326"/>
      <c r="Q73" s="278"/>
      <c r="R73" s="278"/>
      <c r="W73" s="278"/>
      <c r="X73" s="278"/>
      <c r="Y73" s="278"/>
      <c r="Z73" s="278"/>
    </row>
    <row r="74" spans="1:26" s="316" customFormat="1" ht="33">
      <c r="A74" s="325"/>
      <c r="B74" s="325"/>
      <c r="C74" s="317"/>
      <c r="F74" s="326"/>
      <c r="G74" s="326"/>
      <c r="Q74" s="278"/>
      <c r="R74" s="278"/>
      <c r="W74" s="278"/>
      <c r="X74" s="278"/>
      <c r="Y74" s="278"/>
      <c r="Z74" s="278"/>
    </row>
    <row r="75" spans="1:26" s="316" customFormat="1" ht="33">
      <c r="A75" s="325"/>
      <c r="B75" s="325"/>
      <c r="C75" s="317"/>
      <c r="F75" s="326"/>
      <c r="G75" s="326"/>
      <c r="Q75" s="278"/>
      <c r="R75" s="278"/>
      <c r="W75" s="278"/>
      <c r="X75" s="278"/>
      <c r="Y75" s="278"/>
      <c r="Z75" s="278"/>
    </row>
    <row r="76" spans="1:26" s="316" customFormat="1" ht="33">
      <c r="A76" s="325"/>
      <c r="B76" s="325"/>
      <c r="C76" s="317"/>
      <c r="F76" s="326"/>
      <c r="G76" s="326"/>
      <c r="Q76" s="278"/>
      <c r="R76" s="278"/>
      <c r="W76" s="278"/>
      <c r="X76" s="278"/>
      <c r="Y76" s="278"/>
      <c r="Z76" s="278"/>
    </row>
    <row r="77" spans="1:26" s="316" customFormat="1" ht="33">
      <c r="A77" s="325"/>
      <c r="B77" s="325"/>
      <c r="C77" s="317"/>
      <c r="F77" s="326"/>
      <c r="G77" s="326"/>
      <c r="Q77" s="278"/>
      <c r="R77" s="278"/>
      <c r="W77" s="278"/>
      <c r="X77" s="278"/>
      <c r="Y77" s="278"/>
      <c r="Z77" s="278"/>
    </row>
    <row r="78" spans="1:26" s="316" customFormat="1" ht="33">
      <c r="A78" s="325"/>
      <c r="B78" s="325"/>
      <c r="C78" s="317"/>
      <c r="F78" s="326"/>
      <c r="G78" s="326"/>
      <c r="Q78" s="278"/>
      <c r="R78" s="278"/>
      <c r="W78" s="278"/>
      <c r="X78" s="278"/>
      <c r="Y78" s="278"/>
      <c r="Z78" s="278"/>
    </row>
    <row r="79" spans="1:26" s="316" customFormat="1" ht="33">
      <c r="A79" s="325"/>
      <c r="B79" s="325"/>
      <c r="C79" s="317"/>
      <c r="F79" s="326"/>
      <c r="G79" s="326"/>
      <c r="Q79" s="278"/>
      <c r="R79" s="278"/>
      <c r="W79" s="278"/>
      <c r="X79" s="278"/>
      <c r="Y79" s="278"/>
      <c r="Z79" s="278"/>
    </row>
    <row r="80" spans="1:26" s="316" customFormat="1" ht="33">
      <c r="A80" s="325"/>
      <c r="B80" s="325"/>
      <c r="C80" s="317"/>
      <c r="F80" s="326"/>
      <c r="G80" s="326"/>
      <c r="Q80" s="278"/>
      <c r="R80" s="278"/>
      <c r="W80" s="278"/>
      <c r="X80" s="278"/>
      <c r="Y80" s="278"/>
      <c r="Z80" s="278"/>
    </row>
    <row r="81" spans="1:26" s="316" customFormat="1" ht="33">
      <c r="A81" s="325"/>
      <c r="B81" s="325"/>
      <c r="C81" s="317"/>
      <c r="F81" s="326"/>
      <c r="G81" s="326"/>
      <c r="Q81" s="278"/>
      <c r="R81" s="278"/>
      <c r="W81" s="278"/>
      <c r="X81" s="278"/>
      <c r="Y81" s="278"/>
      <c r="Z81" s="278"/>
    </row>
    <row r="82" spans="1:26" s="316" customFormat="1" ht="33">
      <c r="A82" s="325"/>
      <c r="B82" s="325"/>
      <c r="C82" s="317"/>
      <c r="F82" s="326"/>
      <c r="G82" s="326"/>
      <c r="Q82" s="278"/>
      <c r="R82" s="278"/>
      <c r="W82" s="278"/>
      <c r="X82" s="278"/>
      <c r="Y82" s="278"/>
      <c r="Z82" s="278"/>
    </row>
    <row r="83" spans="1:26" s="316" customFormat="1" ht="33">
      <c r="A83" s="325"/>
      <c r="B83" s="325"/>
      <c r="C83" s="317"/>
      <c r="F83" s="326"/>
      <c r="G83" s="326"/>
      <c r="Q83" s="278"/>
      <c r="R83" s="278"/>
      <c r="W83" s="278"/>
      <c r="X83" s="278"/>
      <c r="Y83" s="278"/>
      <c r="Z83" s="278"/>
    </row>
    <row r="84" spans="1:26" s="316" customFormat="1" ht="33">
      <c r="A84" s="325"/>
      <c r="B84" s="325"/>
      <c r="C84" s="317"/>
      <c r="F84" s="326"/>
      <c r="G84" s="326"/>
      <c r="Q84" s="278"/>
      <c r="R84" s="278"/>
      <c r="W84" s="278"/>
      <c r="X84" s="278"/>
      <c r="Y84" s="278"/>
      <c r="Z84" s="278"/>
    </row>
    <row r="85" spans="1:26" s="316" customFormat="1" ht="33">
      <c r="A85" s="325"/>
      <c r="B85" s="325"/>
      <c r="C85" s="317"/>
      <c r="F85" s="326"/>
      <c r="G85" s="326"/>
      <c r="Q85" s="278"/>
      <c r="R85" s="278"/>
      <c r="W85" s="278"/>
      <c r="X85" s="278"/>
      <c r="Y85" s="278"/>
      <c r="Z85" s="278"/>
    </row>
    <row r="86" spans="1:26" s="316" customFormat="1" ht="33">
      <c r="A86" s="325"/>
      <c r="B86" s="325"/>
      <c r="C86" s="317"/>
      <c r="F86" s="326"/>
      <c r="G86" s="326"/>
      <c r="Q86" s="278"/>
      <c r="R86" s="278"/>
      <c r="W86" s="278"/>
      <c r="X86" s="278"/>
      <c r="Y86" s="278"/>
      <c r="Z86" s="278"/>
    </row>
    <row r="87" spans="1:26" s="316" customFormat="1" ht="33">
      <c r="A87" s="325"/>
      <c r="B87" s="325"/>
      <c r="C87" s="317"/>
      <c r="F87" s="326"/>
      <c r="G87" s="326"/>
      <c r="Q87" s="278"/>
      <c r="R87" s="278"/>
      <c r="W87" s="278"/>
      <c r="X87" s="278"/>
      <c r="Y87" s="278"/>
      <c r="Z87" s="278"/>
    </row>
    <row r="88" spans="1:26" s="316" customFormat="1" ht="33">
      <c r="A88" s="325"/>
      <c r="B88" s="325"/>
      <c r="C88" s="317"/>
      <c r="F88" s="326"/>
      <c r="G88" s="326"/>
      <c r="Q88" s="278"/>
      <c r="R88" s="278"/>
      <c r="W88" s="278"/>
      <c r="X88" s="278"/>
      <c r="Y88" s="278"/>
      <c r="Z88" s="278"/>
    </row>
    <row r="89" spans="1:26" s="316" customFormat="1" ht="33">
      <c r="A89" s="325"/>
      <c r="B89" s="325"/>
      <c r="C89" s="317"/>
      <c r="F89" s="326"/>
      <c r="G89" s="326"/>
      <c r="Q89" s="278"/>
      <c r="R89" s="278"/>
      <c r="W89" s="278"/>
      <c r="X89" s="278"/>
      <c r="Y89" s="278"/>
      <c r="Z89" s="278"/>
    </row>
    <row r="90" spans="1:26" s="316" customFormat="1" ht="33">
      <c r="A90" s="325"/>
      <c r="B90" s="325"/>
      <c r="C90" s="317"/>
      <c r="F90" s="326"/>
      <c r="G90" s="326"/>
      <c r="Q90" s="278"/>
      <c r="R90" s="278"/>
      <c r="W90" s="278"/>
      <c r="X90" s="278"/>
      <c r="Y90" s="278"/>
      <c r="Z90" s="278"/>
    </row>
    <row r="91" spans="1:26" s="316" customFormat="1" ht="33">
      <c r="A91" s="325"/>
      <c r="B91" s="325"/>
      <c r="C91" s="317"/>
      <c r="F91" s="326"/>
      <c r="G91" s="326"/>
      <c r="Q91" s="278"/>
      <c r="R91" s="278"/>
      <c r="W91" s="278"/>
      <c r="X91" s="278"/>
      <c r="Y91" s="278"/>
      <c r="Z91" s="278"/>
    </row>
    <row r="92" spans="1:26" s="316" customFormat="1" ht="33">
      <c r="A92" s="325"/>
      <c r="B92" s="325"/>
      <c r="C92" s="317"/>
      <c r="F92" s="326"/>
      <c r="G92" s="326"/>
      <c r="Q92" s="278"/>
      <c r="R92" s="278"/>
      <c r="W92" s="278"/>
      <c r="X92" s="278"/>
      <c r="Y92" s="278"/>
      <c r="Z92" s="278"/>
    </row>
    <row r="93" spans="1:26" s="316" customFormat="1" ht="33">
      <c r="A93" s="325"/>
      <c r="B93" s="325"/>
      <c r="C93" s="317"/>
      <c r="F93" s="326"/>
      <c r="G93" s="326"/>
      <c r="Q93" s="278"/>
      <c r="R93" s="278"/>
      <c r="W93" s="278"/>
      <c r="X93" s="278"/>
      <c r="Y93" s="278"/>
      <c r="Z93" s="278"/>
    </row>
    <row r="94" spans="1:26" s="316" customFormat="1" ht="33">
      <c r="A94" s="325"/>
      <c r="B94" s="325"/>
      <c r="C94" s="317"/>
      <c r="F94" s="326"/>
      <c r="G94" s="326"/>
      <c r="Q94" s="278"/>
      <c r="R94" s="278"/>
      <c r="W94" s="278"/>
      <c r="X94" s="278"/>
      <c r="Y94" s="278"/>
      <c r="Z94" s="278"/>
    </row>
    <row r="95" spans="1:26" s="316" customFormat="1" ht="33">
      <c r="A95" s="325"/>
      <c r="B95" s="325"/>
      <c r="C95" s="317"/>
      <c r="F95" s="326"/>
      <c r="G95" s="326"/>
      <c r="Q95" s="278"/>
      <c r="R95" s="278"/>
      <c r="W95" s="278"/>
      <c r="X95" s="278"/>
      <c r="Y95" s="278"/>
      <c r="Z95" s="278"/>
    </row>
    <row r="96" spans="1:26" s="316" customFormat="1" ht="33">
      <c r="A96" s="325"/>
      <c r="B96" s="325"/>
      <c r="C96" s="317"/>
      <c r="F96" s="326"/>
      <c r="G96" s="326"/>
      <c r="Q96" s="278"/>
      <c r="R96" s="278"/>
      <c r="W96" s="278"/>
      <c r="X96" s="278"/>
      <c r="Y96" s="278"/>
      <c r="Z96" s="278"/>
    </row>
    <row r="97" spans="1:26" s="316" customFormat="1" ht="33">
      <c r="A97" s="325"/>
      <c r="B97" s="325"/>
      <c r="C97" s="317"/>
      <c r="F97" s="326"/>
      <c r="G97" s="326"/>
      <c r="Q97" s="278"/>
      <c r="R97" s="278"/>
      <c r="W97" s="278"/>
      <c r="X97" s="278"/>
      <c r="Y97" s="278"/>
      <c r="Z97" s="278"/>
    </row>
    <row r="98" spans="1:26" s="316" customFormat="1" ht="33">
      <c r="A98" s="325"/>
      <c r="B98" s="325"/>
      <c r="C98" s="317"/>
      <c r="F98" s="326"/>
      <c r="G98" s="326"/>
      <c r="Q98" s="278"/>
      <c r="R98" s="278"/>
      <c r="W98" s="278"/>
      <c r="X98" s="278"/>
      <c r="Y98" s="278"/>
      <c r="Z98" s="278"/>
    </row>
    <row r="99" spans="1:26" s="316" customFormat="1" ht="33">
      <c r="A99" s="325"/>
      <c r="B99" s="325"/>
      <c r="C99" s="317"/>
      <c r="F99" s="326"/>
      <c r="G99" s="326"/>
      <c r="Q99" s="278"/>
      <c r="R99" s="278"/>
      <c r="W99" s="278"/>
      <c r="X99" s="278"/>
      <c r="Y99" s="278"/>
      <c r="Z99" s="278"/>
    </row>
    <row r="100" spans="1:26" s="316" customFormat="1" ht="33">
      <c r="A100" s="325"/>
      <c r="B100" s="325"/>
      <c r="C100" s="317"/>
      <c r="F100" s="326"/>
      <c r="G100" s="326"/>
      <c r="Q100" s="278"/>
      <c r="R100" s="278"/>
      <c r="W100" s="278"/>
      <c r="X100" s="278"/>
      <c r="Y100" s="278"/>
      <c r="Z100" s="278"/>
    </row>
    <row r="101" spans="1:26" s="316" customFormat="1" ht="33">
      <c r="A101" s="325"/>
      <c r="B101" s="325"/>
      <c r="C101" s="317"/>
      <c r="F101" s="326"/>
      <c r="G101" s="326"/>
      <c r="Q101" s="278"/>
      <c r="R101" s="278"/>
      <c r="W101" s="278"/>
      <c r="X101" s="278"/>
      <c r="Y101" s="278"/>
      <c r="Z101" s="278"/>
    </row>
    <row r="102" spans="1:26" s="316" customFormat="1" ht="33">
      <c r="A102" s="325"/>
      <c r="B102" s="325"/>
      <c r="C102" s="317"/>
      <c r="F102" s="326"/>
      <c r="G102" s="326"/>
      <c r="Q102" s="278"/>
      <c r="R102" s="278"/>
      <c r="W102" s="278"/>
      <c r="X102" s="278"/>
      <c r="Y102" s="278"/>
      <c r="Z102" s="278"/>
    </row>
    <row r="103" spans="1:26" s="316" customFormat="1" ht="33">
      <c r="A103" s="325"/>
      <c r="B103" s="325"/>
      <c r="C103" s="317"/>
      <c r="F103" s="326"/>
      <c r="G103" s="326"/>
      <c r="Q103" s="278"/>
      <c r="R103" s="278"/>
      <c r="W103" s="278"/>
      <c r="X103" s="278"/>
      <c r="Y103" s="278"/>
      <c r="Z103" s="278"/>
    </row>
    <row r="104" spans="1:26" s="316" customFormat="1" ht="33">
      <c r="A104" s="325"/>
      <c r="B104" s="325"/>
      <c r="C104" s="317"/>
      <c r="F104" s="326"/>
      <c r="G104" s="326"/>
      <c r="Q104" s="278"/>
      <c r="R104" s="278"/>
      <c r="W104" s="278"/>
      <c r="X104" s="278"/>
      <c r="Y104" s="278"/>
      <c r="Z104" s="278"/>
    </row>
    <row r="105" spans="1:26" s="316" customFormat="1" ht="33">
      <c r="A105" s="325"/>
      <c r="B105" s="325"/>
      <c r="C105" s="317"/>
      <c r="F105" s="326"/>
      <c r="G105" s="326"/>
      <c r="Q105" s="278"/>
      <c r="R105" s="278"/>
      <c r="W105" s="278"/>
      <c r="X105" s="278"/>
      <c r="Y105" s="278"/>
      <c r="Z105" s="278"/>
    </row>
    <row r="106" spans="1:26" s="316" customFormat="1" ht="33">
      <c r="A106" s="325"/>
      <c r="B106" s="325"/>
      <c r="C106" s="317"/>
      <c r="F106" s="326"/>
      <c r="G106" s="326"/>
      <c r="Q106" s="278"/>
      <c r="R106" s="278"/>
      <c r="W106" s="278"/>
      <c r="X106" s="278"/>
      <c r="Y106" s="278"/>
      <c r="Z106" s="278"/>
    </row>
    <row r="107" spans="1:26" s="316" customFormat="1" ht="33">
      <c r="A107" s="325"/>
      <c r="B107" s="325"/>
      <c r="C107" s="317"/>
      <c r="F107" s="326"/>
      <c r="G107" s="326"/>
      <c r="Q107" s="278"/>
      <c r="R107" s="278"/>
      <c r="W107" s="278"/>
      <c r="X107" s="278"/>
      <c r="Y107" s="278"/>
      <c r="Z107" s="278"/>
    </row>
    <row r="108" spans="1:26" s="316" customFormat="1" ht="33">
      <c r="A108" s="325"/>
      <c r="B108" s="325"/>
      <c r="C108" s="317"/>
      <c r="F108" s="326"/>
      <c r="G108" s="326"/>
      <c r="Q108" s="278"/>
      <c r="R108" s="278"/>
      <c r="W108" s="278"/>
      <c r="X108" s="278"/>
      <c r="Y108" s="278"/>
      <c r="Z108" s="278"/>
    </row>
    <row r="109" spans="1:26" s="316" customFormat="1" ht="33">
      <c r="A109" s="325"/>
      <c r="B109" s="325"/>
      <c r="C109" s="317"/>
      <c r="F109" s="326"/>
      <c r="G109" s="326"/>
      <c r="Q109" s="278"/>
      <c r="R109" s="278"/>
      <c r="W109" s="278"/>
      <c r="X109" s="278"/>
      <c r="Y109" s="278"/>
      <c r="Z109" s="278"/>
    </row>
    <row r="110" spans="1:26" s="316" customFormat="1" ht="33">
      <c r="A110" s="325"/>
      <c r="B110" s="325"/>
      <c r="C110" s="317"/>
      <c r="F110" s="326"/>
      <c r="G110" s="326"/>
      <c r="Q110" s="278"/>
      <c r="R110" s="278"/>
      <c r="W110" s="278"/>
      <c r="X110" s="278"/>
      <c r="Y110" s="278"/>
      <c r="Z110" s="278"/>
    </row>
    <row r="111" spans="1:26" s="316" customFormat="1" ht="33">
      <c r="A111" s="325"/>
      <c r="B111" s="325"/>
      <c r="C111" s="317"/>
      <c r="F111" s="326"/>
      <c r="G111" s="326"/>
      <c r="Q111" s="278"/>
      <c r="R111" s="278"/>
      <c r="W111" s="278"/>
      <c r="X111" s="278"/>
      <c r="Y111" s="278"/>
      <c r="Z111" s="278"/>
    </row>
    <row r="112" spans="1:26" s="316" customFormat="1" ht="33">
      <c r="A112" s="325"/>
      <c r="B112" s="325"/>
      <c r="C112" s="317"/>
      <c r="F112" s="326"/>
      <c r="G112" s="326"/>
      <c r="Q112" s="278"/>
      <c r="R112" s="278"/>
      <c r="W112" s="278"/>
      <c r="X112" s="278"/>
      <c r="Y112" s="278"/>
      <c r="Z112" s="278"/>
    </row>
    <row r="113" spans="1:26" s="316" customFormat="1" ht="33">
      <c r="A113" s="325"/>
      <c r="B113" s="325"/>
      <c r="C113" s="317"/>
      <c r="F113" s="326"/>
      <c r="G113" s="326"/>
      <c r="Q113" s="278"/>
      <c r="R113" s="278"/>
      <c r="W113" s="278"/>
      <c r="X113" s="278"/>
      <c r="Y113" s="278"/>
      <c r="Z113" s="278"/>
    </row>
    <row r="114" spans="1:26" s="316" customFormat="1" ht="33">
      <c r="A114" s="325"/>
      <c r="B114" s="325"/>
      <c r="C114" s="317"/>
      <c r="F114" s="326"/>
      <c r="G114" s="326"/>
      <c r="Q114" s="278"/>
      <c r="R114" s="278"/>
      <c r="W114" s="278"/>
      <c r="X114" s="278"/>
      <c r="Y114" s="278"/>
      <c r="Z114" s="278"/>
    </row>
    <row r="115" spans="1:26" s="316" customFormat="1" ht="33">
      <c r="A115" s="325"/>
      <c r="B115" s="325"/>
      <c r="C115" s="317"/>
      <c r="F115" s="326"/>
      <c r="G115" s="326"/>
      <c r="Q115" s="278"/>
      <c r="R115" s="278"/>
      <c r="W115" s="278"/>
      <c r="X115" s="278"/>
      <c r="Y115" s="278"/>
      <c r="Z115" s="278"/>
    </row>
    <row r="116" spans="1:26" s="316" customFormat="1" ht="33">
      <c r="A116" s="325"/>
      <c r="B116" s="325"/>
      <c r="C116" s="317"/>
      <c r="F116" s="326"/>
      <c r="G116" s="326"/>
      <c r="Q116" s="278"/>
      <c r="R116" s="278"/>
      <c r="W116" s="278"/>
      <c r="X116" s="278"/>
      <c r="Y116" s="278"/>
      <c r="Z116" s="278"/>
    </row>
    <row r="117" spans="1:26" s="316" customFormat="1" ht="33">
      <c r="A117" s="325"/>
      <c r="B117" s="325"/>
      <c r="C117" s="317"/>
      <c r="F117" s="326"/>
      <c r="G117" s="326"/>
      <c r="Q117" s="278"/>
      <c r="R117" s="278"/>
      <c r="W117" s="278"/>
      <c r="X117" s="278"/>
      <c r="Y117" s="278"/>
      <c r="Z117" s="278"/>
    </row>
    <row r="118" spans="1:26" s="316" customFormat="1" ht="33">
      <c r="A118" s="325"/>
      <c r="B118" s="325"/>
      <c r="C118" s="317"/>
      <c r="F118" s="326"/>
      <c r="G118" s="326"/>
      <c r="Q118" s="278"/>
      <c r="R118" s="278"/>
      <c r="W118" s="278"/>
      <c r="X118" s="278"/>
      <c r="Y118" s="278"/>
      <c r="Z118" s="278"/>
    </row>
    <row r="119" spans="1:26" s="316" customFormat="1" ht="33">
      <c r="A119" s="325"/>
      <c r="B119" s="325"/>
      <c r="C119" s="317"/>
      <c r="F119" s="326"/>
      <c r="G119" s="326"/>
      <c r="Q119" s="278"/>
      <c r="R119" s="278"/>
      <c r="W119" s="278"/>
      <c r="X119" s="278"/>
      <c r="Y119" s="278"/>
      <c r="Z119" s="278"/>
    </row>
    <row r="120" spans="1:26" s="316" customFormat="1" ht="33">
      <c r="A120" s="325"/>
      <c r="B120" s="325"/>
      <c r="C120" s="317"/>
      <c r="F120" s="326"/>
      <c r="G120" s="326"/>
      <c r="Q120" s="278"/>
      <c r="R120" s="278"/>
      <c r="W120" s="278"/>
      <c r="X120" s="278"/>
      <c r="Y120" s="278"/>
      <c r="Z120" s="278"/>
    </row>
    <row r="121" spans="1:26" s="316" customFormat="1" ht="33">
      <c r="A121" s="325"/>
      <c r="B121" s="325"/>
      <c r="C121" s="317"/>
      <c r="F121" s="326"/>
      <c r="G121" s="326"/>
      <c r="Q121" s="278"/>
      <c r="R121" s="278"/>
      <c r="W121" s="278"/>
      <c r="X121" s="278"/>
      <c r="Y121" s="278"/>
      <c r="Z121" s="278"/>
    </row>
    <row r="122" spans="1:26" s="316" customFormat="1" ht="33">
      <c r="A122" s="325"/>
      <c r="B122" s="325"/>
      <c r="C122" s="317"/>
      <c r="F122" s="326"/>
      <c r="G122" s="326"/>
      <c r="Q122" s="278"/>
      <c r="R122" s="278"/>
      <c r="W122" s="278"/>
      <c r="X122" s="278"/>
      <c r="Y122" s="278"/>
      <c r="Z122" s="278"/>
    </row>
    <row r="123" spans="1:26" s="316" customFormat="1" ht="33">
      <c r="A123" s="325"/>
      <c r="B123" s="325"/>
      <c r="C123" s="317"/>
      <c r="F123" s="326"/>
      <c r="G123" s="326"/>
      <c r="Q123" s="278"/>
      <c r="R123" s="278"/>
      <c r="W123" s="278"/>
      <c r="X123" s="278"/>
      <c r="Y123" s="278"/>
      <c r="Z123" s="278"/>
    </row>
    <row r="124" spans="1:26" s="316" customFormat="1" ht="33">
      <c r="A124" s="325"/>
      <c r="B124" s="325"/>
      <c r="C124" s="317"/>
      <c r="F124" s="326"/>
      <c r="G124" s="326"/>
      <c r="Q124" s="278"/>
      <c r="R124" s="278"/>
      <c r="W124" s="278"/>
      <c r="X124" s="278"/>
      <c r="Y124" s="278"/>
      <c r="Z124" s="278"/>
    </row>
  </sheetData>
  <sheetProtection/>
  <mergeCells count="97">
    <mergeCell ref="A32:C32"/>
    <mergeCell ref="D32:E32"/>
    <mergeCell ref="F32:G32"/>
    <mergeCell ref="H32:I32"/>
    <mergeCell ref="J32:K32"/>
    <mergeCell ref="M32:R32"/>
    <mergeCell ref="A31:C31"/>
    <mergeCell ref="D31:E31"/>
    <mergeCell ref="F31:G31"/>
    <mergeCell ref="H31:I31"/>
    <mergeCell ref="J31:K31"/>
    <mergeCell ref="M31:R31"/>
    <mergeCell ref="A30:C30"/>
    <mergeCell ref="D30:E30"/>
    <mergeCell ref="F30:G30"/>
    <mergeCell ref="H30:I30"/>
    <mergeCell ref="J30:K30"/>
    <mergeCell ref="M30:R30"/>
    <mergeCell ref="A29:C29"/>
    <mergeCell ref="D29:E29"/>
    <mergeCell ref="F29:G29"/>
    <mergeCell ref="H29:I29"/>
    <mergeCell ref="J29:K29"/>
    <mergeCell ref="M29:R29"/>
    <mergeCell ref="J26:K26"/>
    <mergeCell ref="A27:C27"/>
    <mergeCell ref="M27:R27"/>
    <mergeCell ref="A28:C28"/>
    <mergeCell ref="D28:E28"/>
    <mergeCell ref="F28:G28"/>
    <mergeCell ref="H28:I28"/>
    <mergeCell ref="J28:K28"/>
    <mergeCell ref="M28:R28"/>
    <mergeCell ref="A25:C25"/>
    <mergeCell ref="M25:R26"/>
    <mergeCell ref="S25:S26"/>
    <mergeCell ref="T25:T26"/>
    <mergeCell ref="U25:U26"/>
    <mergeCell ref="V25:V26"/>
    <mergeCell ref="A26:C26"/>
    <mergeCell ref="D26:E26"/>
    <mergeCell ref="F26:G26"/>
    <mergeCell ref="H26:I26"/>
    <mergeCell ref="B20:C20"/>
    <mergeCell ref="M20:R20"/>
    <mergeCell ref="M21:R21"/>
    <mergeCell ref="M22:R22"/>
    <mergeCell ref="M23:R23"/>
    <mergeCell ref="M24:R24"/>
    <mergeCell ref="B17:C17"/>
    <mergeCell ref="N17:R17"/>
    <mergeCell ref="B18:C18"/>
    <mergeCell ref="N18:R18"/>
    <mergeCell ref="B19:C19"/>
    <mergeCell ref="M19:R19"/>
    <mergeCell ref="B14:C14"/>
    <mergeCell ref="N14:R14"/>
    <mergeCell ref="B15:C15"/>
    <mergeCell ref="N15:R15"/>
    <mergeCell ref="B16:C16"/>
    <mergeCell ref="N16:R16"/>
    <mergeCell ref="B13:C13"/>
    <mergeCell ref="N13:R13"/>
    <mergeCell ref="I9:I10"/>
    <mergeCell ref="J9:J10"/>
    <mergeCell ref="K9:K10"/>
    <mergeCell ref="N9:R10"/>
    <mergeCell ref="B11:C11"/>
    <mergeCell ref="N11:R11"/>
    <mergeCell ref="E9:E10"/>
    <mergeCell ref="F9:F10"/>
    <mergeCell ref="G9:G10"/>
    <mergeCell ref="H9:H10"/>
    <mergeCell ref="B12:C12"/>
    <mergeCell ref="N12:R12"/>
    <mergeCell ref="S6:S7"/>
    <mergeCell ref="T6:T7"/>
    <mergeCell ref="U6:U7"/>
    <mergeCell ref="V6:V7"/>
    <mergeCell ref="A8:A10"/>
    <mergeCell ref="B8:C8"/>
    <mergeCell ref="M8:M10"/>
    <mergeCell ref="N8:R8"/>
    <mergeCell ref="S8:S10"/>
    <mergeCell ref="T8:T10"/>
    <mergeCell ref="B9:C10"/>
    <mergeCell ref="D9:D10"/>
    <mergeCell ref="V8:V10"/>
    <mergeCell ref="U8:U10"/>
    <mergeCell ref="A1:X2"/>
    <mergeCell ref="A3:Z3"/>
    <mergeCell ref="A4:Z4"/>
    <mergeCell ref="A5:Z5"/>
    <mergeCell ref="D6:E7"/>
    <mergeCell ref="F6:G7"/>
    <mergeCell ref="H6:I7"/>
    <mergeCell ref="J6:K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2"/>
  <sheetViews>
    <sheetView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11.375" style="69" customWidth="1"/>
    <col min="2" max="2" width="10.75390625" style="23" customWidth="1"/>
    <col min="3" max="3" width="46.125" style="21" customWidth="1"/>
    <col min="4" max="4" width="18.75390625" style="44" customWidth="1"/>
    <col min="5" max="6" width="15.375" style="21" customWidth="1"/>
    <col min="7" max="7" width="13.00390625" style="21" customWidth="1"/>
    <col min="8" max="16384" width="9.125" style="21" customWidth="1"/>
  </cols>
  <sheetData>
    <row r="1" spans="1:7" ht="12.75">
      <c r="A1" s="500" t="s">
        <v>580</v>
      </c>
      <c r="B1" s="500"/>
      <c r="C1" s="500"/>
      <c r="D1" s="500"/>
      <c r="E1" s="362"/>
      <c r="F1" s="362"/>
      <c r="G1" s="50"/>
    </row>
    <row r="2" spans="1:9" s="31" customFormat="1" ht="49.5" customHeight="1">
      <c r="A2" s="501" t="s">
        <v>520</v>
      </c>
      <c r="B2" s="501"/>
      <c r="C2" s="501"/>
      <c r="D2" s="501"/>
      <c r="E2" s="363"/>
      <c r="F2" s="363"/>
      <c r="G2" s="54"/>
      <c r="I2" s="32"/>
    </row>
    <row r="3" spans="1:9" s="31" customFormat="1" ht="49.5" customHeight="1">
      <c r="A3" s="498" t="s">
        <v>239</v>
      </c>
      <c r="B3" s="499" t="s">
        <v>207</v>
      </c>
      <c r="C3" s="499"/>
      <c r="D3" s="64" t="s">
        <v>238</v>
      </c>
      <c r="E3" s="385" t="s">
        <v>208</v>
      </c>
      <c r="F3" s="385" t="s">
        <v>210</v>
      </c>
      <c r="G3" s="33"/>
      <c r="I3" s="32"/>
    </row>
    <row r="4" spans="1:7" ht="31.5">
      <c r="A4" s="498"/>
      <c r="B4" s="499" t="s">
        <v>76</v>
      </c>
      <c r="C4" s="499"/>
      <c r="D4" s="64" t="s">
        <v>96</v>
      </c>
      <c r="E4" s="348" t="s">
        <v>502</v>
      </c>
      <c r="F4" s="372">
        <v>42735</v>
      </c>
      <c r="G4" s="23"/>
    </row>
    <row r="5" spans="1:6" s="36" customFormat="1" ht="15.75">
      <c r="A5" s="67">
        <v>1</v>
      </c>
      <c r="B5" s="34" t="s">
        <v>52</v>
      </c>
      <c r="C5" s="55" t="s">
        <v>50</v>
      </c>
      <c r="D5" s="35">
        <v>199334</v>
      </c>
      <c r="E5" s="35">
        <f>E6+E17+E29+E35</f>
        <v>198972</v>
      </c>
      <c r="F5" s="35"/>
    </row>
    <row r="6" spans="1:6" s="38" customFormat="1" ht="15.75">
      <c r="A6" s="65">
        <v>2</v>
      </c>
      <c r="B6" s="37"/>
      <c r="C6" s="13" t="s">
        <v>13</v>
      </c>
      <c r="D6" s="46">
        <v>68722</v>
      </c>
      <c r="E6" s="46">
        <f>SUM(E7:E16)</f>
        <v>50125</v>
      </c>
      <c r="F6" s="46"/>
    </row>
    <row r="7" spans="1:6" ht="15.75">
      <c r="A7" s="48">
        <v>3</v>
      </c>
      <c r="B7" s="28" t="s">
        <v>101</v>
      </c>
      <c r="C7" s="14" t="s">
        <v>14</v>
      </c>
      <c r="D7" s="47">
        <v>37332</v>
      </c>
      <c r="E7" s="47">
        <v>25867</v>
      </c>
      <c r="F7" s="47"/>
    </row>
    <row r="8" spans="1:6" ht="15.75">
      <c r="A8" s="48">
        <v>4</v>
      </c>
      <c r="B8" s="28" t="s">
        <v>102</v>
      </c>
      <c r="C8" s="14" t="s">
        <v>15</v>
      </c>
      <c r="D8" s="47">
        <v>619</v>
      </c>
      <c r="E8" s="47">
        <v>670</v>
      </c>
      <c r="F8" s="47"/>
    </row>
    <row r="9" spans="1:6" ht="15.75">
      <c r="A9" s="48">
        <v>5</v>
      </c>
      <c r="B9" s="28" t="s">
        <v>103</v>
      </c>
      <c r="C9" s="14" t="s">
        <v>16</v>
      </c>
      <c r="D9" s="47">
        <v>2200</v>
      </c>
      <c r="E9" s="47">
        <v>1897</v>
      </c>
      <c r="F9" s="47"/>
    </row>
    <row r="10" spans="1:6" ht="15.75">
      <c r="A10" s="48">
        <v>6</v>
      </c>
      <c r="B10" s="28" t="s">
        <v>104</v>
      </c>
      <c r="C10" s="14" t="s">
        <v>17</v>
      </c>
      <c r="D10" s="47">
        <v>748</v>
      </c>
      <c r="E10" s="47">
        <v>773</v>
      </c>
      <c r="F10" s="47"/>
    </row>
    <row r="11" spans="1:6" ht="15.75">
      <c r="A11" s="48">
        <v>7</v>
      </c>
      <c r="B11" s="28" t="s">
        <v>105</v>
      </c>
      <c r="C11" s="14" t="s">
        <v>18</v>
      </c>
      <c r="D11" s="47">
        <v>4620</v>
      </c>
      <c r="E11" s="47">
        <v>0</v>
      </c>
      <c r="F11" s="47"/>
    </row>
    <row r="12" spans="1:6" ht="15.75">
      <c r="A12" s="48">
        <v>8</v>
      </c>
      <c r="B12" s="28" t="s">
        <v>106</v>
      </c>
      <c r="C12" s="14" t="s">
        <v>19</v>
      </c>
      <c r="D12" s="47">
        <v>2903</v>
      </c>
      <c r="E12" s="47">
        <v>3935</v>
      </c>
      <c r="F12" s="47"/>
    </row>
    <row r="13" spans="1:6" ht="15.75">
      <c r="A13" s="48">
        <v>9</v>
      </c>
      <c r="B13" s="28" t="s">
        <v>107</v>
      </c>
      <c r="C13" s="14" t="s">
        <v>20</v>
      </c>
      <c r="D13" s="47"/>
      <c r="E13" s="47">
        <v>0</v>
      </c>
      <c r="F13" s="47"/>
    </row>
    <row r="14" spans="1:6" ht="31.5">
      <c r="A14" s="48">
        <v>10</v>
      </c>
      <c r="B14" s="28" t="s">
        <v>108</v>
      </c>
      <c r="C14" s="14" t="s">
        <v>21</v>
      </c>
      <c r="D14" s="47"/>
      <c r="E14" s="47">
        <v>0</v>
      </c>
      <c r="F14" s="47"/>
    </row>
    <row r="15" spans="1:6" ht="15.75">
      <c r="A15" s="48">
        <v>11</v>
      </c>
      <c r="B15" s="28" t="s">
        <v>109</v>
      </c>
      <c r="C15" s="14" t="s">
        <v>22</v>
      </c>
      <c r="D15" s="47">
        <v>1955</v>
      </c>
      <c r="E15" s="47">
        <v>1574</v>
      </c>
      <c r="F15" s="47"/>
    </row>
    <row r="16" spans="1:6" ht="31.5">
      <c r="A16" s="48">
        <v>12</v>
      </c>
      <c r="B16" s="28" t="s">
        <v>110</v>
      </c>
      <c r="C16" s="14" t="s">
        <v>23</v>
      </c>
      <c r="D16" s="47">
        <v>18345</v>
      </c>
      <c r="E16" s="47">
        <v>15409</v>
      </c>
      <c r="F16" s="47"/>
    </row>
    <row r="17" spans="1:6" s="38" customFormat="1" ht="15.75">
      <c r="A17" s="65">
        <v>13</v>
      </c>
      <c r="B17" s="37"/>
      <c r="C17" s="13" t="s">
        <v>24</v>
      </c>
      <c r="D17" s="46">
        <v>69194</v>
      </c>
      <c r="E17" s="46">
        <f>SUM(E18:E28)</f>
        <v>79316</v>
      </c>
      <c r="F17" s="46"/>
    </row>
    <row r="18" spans="1:6" ht="15.75">
      <c r="A18" s="48">
        <v>14</v>
      </c>
      <c r="B18" s="28" t="s">
        <v>111</v>
      </c>
      <c r="C18" s="14" t="s">
        <v>25</v>
      </c>
      <c r="D18" s="47">
        <v>2527</v>
      </c>
      <c r="E18" s="47">
        <v>4244</v>
      </c>
      <c r="F18" s="47"/>
    </row>
    <row r="19" spans="1:6" ht="15.75">
      <c r="A19" s="48">
        <v>15</v>
      </c>
      <c r="B19" s="28" t="s">
        <v>112</v>
      </c>
      <c r="C19" s="14" t="s">
        <v>26</v>
      </c>
      <c r="D19" s="47"/>
      <c r="E19" s="47">
        <v>10133</v>
      </c>
      <c r="F19" s="47"/>
    </row>
    <row r="20" spans="1:6" ht="15.75">
      <c r="A20" s="48">
        <v>16</v>
      </c>
      <c r="B20" s="28" t="s">
        <v>113</v>
      </c>
      <c r="C20" s="14" t="s">
        <v>27</v>
      </c>
      <c r="D20" s="47">
        <v>330</v>
      </c>
      <c r="E20" s="47">
        <v>939</v>
      </c>
      <c r="F20" s="47"/>
    </row>
    <row r="21" spans="1:6" ht="15.75">
      <c r="A21" s="48">
        <v>17</v>
      </c>
      <c r="B21" s="28" t="s">
        <v>114</v>
      </c>
      <c r="C21" s="14" t="s">
        <v>28</v>
      </c>
      <c r="D21" s="47">
        <v>9701</v>
      </c>
      <c r="E21" s="47">
        <v>9546</v>
      </c>
      <c r="F21" s="47"/>
    </row>
    <row r="22" spans="1:6" ht="15.75">
      <c r="A22" s="48">
        <v>18</v>
      </c>
      <c r="B22" s="28" t="s">
        <v>115</v>
      </c>
      <c r="C22" s="14" t="s">
        <v>29</v>
      </c>
      <c r="D22" s="47">
        <v>2610</v>
      </c>
      <c r="E22" s="47">
        <v>7711</v>
      </c>
      <c r="F22" s="47"/>
    </row>
    <row r="23" spans="1:6" ht="15.75">
      <c r="A23" s="48">
        <v>19</v>
      </c>
      <c r="B23" s="28" t="s">
        <v>183</v>
      </c>
      <c r="C23" s="14" t="s">
        <v>30</v>
      </c>
      <c r="D23" s="47">
        <v>8567</v>
      </c>
      <c r="E23" s="47">
        <v>10564</v>
      </c>
      <c r="F23" s="47"/>
    </row>
    <row r="24" spans="1:6" ht="15.75">
      <c r="A24" s="48">
        <v>20</v>
      </c>
      <c r="B24" s="28" t="s">
        <v>184</v>
      </c>
      <c r="C24" s="15" t="s">
        <v>31</v>
      </c>
      <c r="D24" s="47">
        <v>2344</v>
      </c>
      <c r="E24" s="47">
        <v>3141</v>
      </c>
      <c r="F24" s="47"/>
    </row>
    <row r="25" spans="1:6" ht="15.75">
      <c r="A25" s="48">
        <v>21</v>
      </c>
      <c r="B25" s="28" t="s">
        <v>185</v>
      </c>
      <c r="C25" s="14" t="s">
        <v>32</v>
      </c>
      <c r="D25" s="47">
        <v>23361</v>
      </c>
      <c r="E25" s="47">
        <v>18579</v>
      </c>
      <c r="F25" s="47"/>
    </row>
    <row r="26" spans="1:6" ht="15.75">
      <c r="A26" s="48">
        <v>22</v>
      </c>
      <c r="B26" s="28" t="s">
        <v>186</v>
      </c>
      <c r="C26" s="14" t="s">
        <v>33</v>
      </c>
      <c r="D26" s="47">
        <v>19754</v>
      </c>
      <c r="E26" s="47">
        <v>14459</v>
      </c>
      <c r="F26" s="47"/>
    </row>
    <row r="27" spans="1:6" ht="15.75">
      <c r="A27" s="48">
        <v>23</v>
      </c>
      <c r="B27" s="28" t="s">
        <v>187</v>
      </c>
      <c r="C27" s="14" t="s">
        <v>34</v>
      </c>
      <c r="D27" s="47"/>
      <c r="E27" s="47">
        <v>0</v>
      </c>
      <c r="F27" s="47"/>
    </row>
    <row r="28" spans="1:6" ht="15.75">
      <c r="A28" s="48">
        <v>24</v>
      </c>
      <c r="B28" s="28" t="s">
        <v>188</v>
      </c>
      <c r="C28" s="14" t="s">
        <v>35</v>
      </c>
      <c r="D28" s="47"/>
      <c r="E28" s="47">
        <v>0</v>
      </c>
      <c r="F28" s="47"/>
    </row>
    <row r="29" spans="1:6" s="38" customFormat="1" ht="15.75">
      <c r="A29" s="65">
        <v>25</v>
      </c>
      <c r="B29" s="37"/>
      <c r="C29" s="13" t="s">
        <v>36</v>
      </c>
      <c r="D29" s="46">
        <v>55166</v>
      </c>
      <c r="E29" s="46">
        <f>SUM(E30:E34)</f>
        <v>69531</v>
      </c>
      <c r="F29" s="46"/>
    </row>
    <row r="30" spans="1:6" ht="15.75">
      <c r="A30" s="48">
        <v>26</v>
      </c>
      <c r="B30" s="28" t="s">
        <v>189</v>
      </c>
      <c r="C30" s="15" t="s">
        <v>37</v>
      </c>
      <c r="D30" s="47">
        <v>45991</v>
      </c>
      <c r="E30" s="47">
        <v>61611</v>
      </c>
      <c r="F30" s="47"/>
    </row>
    <row r="31" spans="1:6" ht="15.75">
      <c r="A31" s="48">
        <v>27</v>
      </c>
      <c r="B31" s="28" t="s">
        <v>190</v>
      </c>
      <c r="C31" s="15" t="s">
        <v>38</v>
      </c>
      <c r="D31" s="47">
        <v>1507</v>
      </c>
      <c r="E31" s="47">
        <v>1485</v>
      </c>
      <c r="F31" s="47"/>
    </row>
    <row r="32" spans="1:6" ht="15.75">
      <c r="A32" s="48">
        <v>28</v>
      </c>
      <c r="B32" s="28" t="s">
        <v>191</v>
      </c>
      <c r="C32" s="14" t="s">
        <v>39</v>
      </c>
      <c r="D32" s="47"/>
      <c r="E32" s="47">
        <v>0</v>
      </c>
      <c r="F32" s="47"/>
    </row>
    <row r="33" spans="1:6" ht="15.75">
      <c r="A33" s="48">
        <v>29</v>
      </c>
      <c r="B33" s="28" t="s">
        <v>192</v>
      </c>
      <c r="C33" s="14" t="s">
        <v>40</v>
      </c>
      <c r="D33" s="47">
        <v>7668</v>
      </c>
      <c r="E33" s="47">
        <v>6435</v>
      </c>
      <c r="F33" s="47"/>
    </row>
    <row r="34" spans="1:6" ht="15.75">
      <c r="A34" s="48">
        <v>30</v>
      </c>
      <c r="B34" s="28" t="s">
        <v>193</v>
      </c>
      <c r="C34" s="14" t="s">
        <v>41</v>
      </c>
      <c r="D34" s="47"/>
      <c r="E34" s="47">
        <v>0</v>
      </c>
      <c r="F34" s="47"/>
    </row>
    <row r="35" spans="1:6" s="38" customFormat="1" ht="15.75">
      <c r="A35" s="65">
        <v>31</v>
      </c>
      <c r="B35" s="37"/>
      <c r="C35" s="13" t="s">
        <v>42</v>
      </c>
      <c r="D35" s="46">
        <v>6252</v>
      </c>
      <c r="E35" s="46">
        <f>SUM(E36:E38)</f>
        <v>0</v>
      </c>
      <c r="F35" s="46"/>
    </row>
    <row r="36" spans="1:6" ht="15.75">
      <c r="A36" s="48">
        <v>32</v>
      </c>
      <c r="B36" s="28" t="s">
        <v>194</v>
      </c>
      <c r="C36" s="14" t="s">
        <v>43</v>
      </c>
      <c r="D36" s="47">
        <v>6252</v>
      </c>
      <c r="E36" s="47"/>
      <c r="F36" s="47"/>
    </row>
    <row r="37" spans="1:6" ht="15.75">
      <c r="A37" s="48">
        <v>33</v>
      </c>
      <c r="B37" s="28" t="s">
        <v>195</v>
      </c>
      <c r="C37" s="14" t="s">
        <v>44</v>
      </c>
      <c r="D37" s="47"/>
      <c r="E37" s="47"/>
      <c r="F37" s="47"/>
    </row>
    <row r="38" spans="1:6" ht="15.75">
      <c r="A38" s="48">
        <v>34</v>
      </c>
      <c r="B38" s="28" t="s">
        <v>196</v>
      </c>
      <c r="C38" s="14" t="s">
        <v>45</v>
      </c>
      <c r="D38" s="47"/>
      <c r="E38" s="47"/>
      <c r="F38" s="47"/>
    </row>
    <row r="39" spans="1:8" s="39" customFormat="1" ht="15.75">
      <c r="A39" s="67">
        <v>35</v>
      </c>
      <c r="B39" s="45" t="s">
        <v>197</v>
      </c>
      <c r="C39" s="52" t="s">
        <v>46</v>
      </c>
      <c r="D39" s="35"/>
      <c r="E39" s="35">
        <v>0</v>
      </c>
      <c r="F39" s="35"/>
      <c r="H39" s="389"/>
    </row>
    <row r="40" spans="1:6" ht="15.75">
      <c r="A40" s="48"/>
      <c r="B40" s="17"/>
      <c r="C40" s="14"/>
      <c r="D40" s="47"/>
      <c r="E40" s="47"/>
      <c r="F40" s="47"/>
    </row>
    <row r="41" spans="1:6" s="43" customFormat="1" ht="15.75">
      <c r="A41" s="68">
        <v>36</v>
      </c>
      <c r="B41" s="41"/>
      <c r="C41" s="53" t="s">
        <v>51</v>
      </c>
      <c r="D41" s="35">
        <v>199334</v>
      </c>
      <c r="E41" s="35">
        <v>198972</v>
      </c>
      <c r="F41" s="390"/>
    </row>
    <row r="42" ht="12.75">
      <c r="C42" s="23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127"/>
  <sheetViews>
    <sheetView zoomScale="41" zoomScaleNormal="41" zoomScaleSheetLayoutView="25" zoomScalePageLayoutView="0" workbookViewId="0" topLeftCell="A73">
      <selection activeCell="A90" sqref="A90:M90"/>
    </sheetView>
  </sheetViews>
  <sheetFormatPr defaultColWidth="9.00390625" defaultRowHeight="12.75"/>
  <cols>
    <col min="1" max="2" width="36.875" style="21" customWidth="1"/>
    <col min="3" max="3" width="81.00390625" style="21" bestFit="1" customWidth="1"/>
    <col min="4" max="4" width="16.625" style="21" bestFit="1" customWidth="1"/>
    <col min="5" max="5" width="10.625" style="21" customWidth="1"/>
    <col min="6" max="6" width="13.875" style="21" customWidth="1"/>
    <col min="7" max="7" width="16.625" style="21" bestFit="1" customWidth="1"/>
    <col min="8" max="8" width="14.00390625" style="21" bestFit="1" customWidth="1"/>
    <col min="9" max="9" width="17.875" style="21" bestFit="1" customWidth="1"/>
    <col min="10" max="10" width="14.125" style="21" bestFit="1" customWidth="1"/>
    <col min="11" max="11" width="17.00390625" style="21" bestFit="1" customWidth="1"/>
    <col min="12" max="12" width="9.25390625" style="21" bestFit="1" customWidth="1"/>
    <col min="13" max="13" width="20.125" style="21" customWidth="1"/>
    <col min="14" max="16384" width="9.125" style="21" customWidth="1"/>
  </cols>
  <sheetData>
    <row r="1" spans="1:13" s="22" customFormat="1" ht="72" customHeight="1">
      <c r="A1" s="502" t="s">
        <v>521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4"/>
    </row>
    <row r="2" spans="1:13" ht="20.25">
      <c r="A2" s="505" t="s">
        <v>581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7"/>
    </row>
    <row r="3" spans="1:13" ht="20.25">
      <c r="A3" s="508" t="s">
        <v>160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</row>
    <row r="4" spans="1:13" ht="25.5">
      <c r="A4" s="511" t="s">
        <v>478</v>
      </c>
      <c r="B4" s="208" t="s">
        <v>207</v>
      </c>
      <c r="C4" s="207" t="s">
        <v>238</v>
      </c>
      <c r="D4" s="207" t="s">
        <v>208</v>
      </c>
      <c r="E4" s="207" t="s">
        <v>210</v>
      </c>
      <c r="F4" s="207" t="s">
        <v>269</v>
      </c>
      <c r="G4" s="207" t="s">
        <v>212</v>
      </c>
      <c r="H4" s="207" t="s">
        <v>213</v>
      </c>
      <c r="I4" s="207" t="s">
        <v>214</v>
      </c>
      <c r="J4" s="207" t="s">
        <v>215</v>
      </c>
      <c r="K4" s="207" t="s">
        <v>216</v>
      </c>
      <c r="L4" s="207" t="s">
        <v>217</v>
      </c>
      <c r="M4" s="207" t="s">
        <v>242</v>
      </c>
    </row>
    <row r="5" spans="1:13" s="24" customFormat="1" ht="218.25" customHeight="1">
      <c r="A5" s="511"/>
      <c r="B5" s="208" t="s">
        <v>268</v>
      </c>
      <c r="C5" s="208" t="s">
        <v>165</v>
      </c>
      <c r="D5" s="90" t="s">
        <v>78</v>
      </c>
      <c r="E5" s="90" t="s">
        <v>161</v>
      </c>
      <c r="F5" s="90" t="s">
        <v>163</v>
      </c>
      <c r="G5" s="90" t="s">
        <v>2</v>
      </c>
      <c r="H5" s="90" t="s">
        <v>393</v>
      </c>
      <c r="I5" s="90" t="s">
        <v>128</v>
      </c>
      <c r="J5" s="90" t="s">
        <v>394</v>
      </c>
      <c r="K5" s="90" t="s">
        <v>164</v>
      </c>
      <c r="L5" s="90" t="s">
        <v>49</v>
      </c>
      <c r="M5" s="90" t="s">
        <v>96</v>
      </c>
    </row>
    <row r="6" spans="1:13" ht="26.25">
      <c r="A6" s="77">
        <v>13350</v>
      </c>
      <c r="B6" s="77">
        <v>562917</v>
      </c>
      <c r="C6" s="91" t="s">
        <v>202</v>
      </c>
      <c r="D6" s="92">
        <v>150</v>
      </c>
      <c r="E6" s="92"/>
      <c r="F6" s="92"/>
      <c r="G6" s="92">
        <v>6896</v>
      </c>
      <c r="H6" s="91">
        <v>2228</v>
      </c>
      <c r="I6" s="92">
        <v>30213</v>
      </c>
      <c r="J6" s="91"/>
      <c r="K6" s="92"/>
      <c r="L6" s="92"/>
      <c r="M6" s="93">
        <f>SUM(D6:L6)</f>
        <v>39487</v>
      </c>
    </row>
    <row r="7" spans="1:13" ht="26.25">
      <c r="A7" s="77">
        <v>42180</v>
      </c>
      <c r="B7" s="77">
        <v>750000</v>
      </c>
      <c r="C7" s="91" t="s">
        <v>203</v>
      </c>
      <c r="D7" s="92"/>
      <c r="E7" s="92"/>
      <c r="F7" s="92"/>
      <c r="G7" s="92"/>
      <c r="H7" s="92"/>
      <c r="I7" s="92">
        <v>840</v>
      </c>
      <c r="J7" s="91"/>
      <c r="K7" s="92"/>
      <c r="L7" s="92"/>
      <c r="M7" s="93">
        <f aca="true" t="shared" si="0" ref="M7:M39">SUM(D7:L7)</f>
        <v>840</v>
      </c>
    </row>
    <row r="8" spans="1:17" ht="26.25">
      <c r="A8" s="77">
        <v>66010</v>
      </c>
      <c r="B8" s="77">
        <v>813000</v>
      </c>
      <c r="C8" s="91" t="s">
        <v>204</v>
      </c>
      <c r="D8" s="92"/>
      <c r="E8" s="91"/>
      <c r="F8" s="91"/>
      <c r="G8" s="92">
        <v>1563</v>
      </c>
      <c r="H8" s="91">
        <v>422</v>
      </c>
      <c r="I8" s="91">
        <v>11049</v>
      </c>
      <c r="J8" s="91"/>
      <c r="K8" s="92"/>
      <c r="L8" s="92"/>
      <c r="M8" s="93">
        <f t="shared" si="0"/>
        <v>13034</v>
      </c>
      <c r="N8" s="23"/>
      <c r="O8" s="23"/>
      <c r="P8" s="23"/>
      <c r="Q8" s="23"/>
    </row>
    <row r="9" spans="1:17" ht="26.25">
      <c r="A9" s="77">
        <v>11130</v>
      </c>
      <c r="B9" s="77">
        <v>999000</v>
      </c>
      <c r="C9" s="91" t="s">
        <v>205</v>
      </c>
      <c r="D9" s="211"/>
      <c r="E9" s="211"/>
      <c r="F9" s="92"/>
      <c r="G9" s="92">
        <v>32317</v>
      </c>
      <c r="H9" s="91">
        <v>8973</v>
      </c>
      <c r="I9" s="91">
        <v>9695</v>
      </c>
      <c r="J9" s="91"/>
      <c r="K9" s="211"/>
      <c r="L9" s="92"/>
      <c r="M9" s="93">
        <f>SUM(D9:L9)</f>
        <v>50985</v>
      </c>
      <c r="N9" s="23"/>
      <c r="O9" s="23"/>
      <c r="P9" s="23"/>
      <c r="Q9" s="23"/>
    </row>
    <row r="10" spans="1:17" ht="26.25">
      <c r="A10" s="77">
        <v>64010</v>
      </c>
      <c r="B10" s="77">
        <v>999000</v>
      </c>
      <c r="C10" s="91" t="s">
        <v>206</v>
      </c>
      <c r="D10" s="92"/>
      <c r="E10" s="92"/>
      <c r="F10" s="92"/>
      <c r="G10" s="92"/>
      <c r="H10" s="92"/>
      <c r="I10" s="92">
        <v>6790</v>
      </c>
      <c r="J10" s="92"/>
      <c r="K10" s="92"/>
      <c r="L10" s="92"/>
      <c r="M10" s="93">
        <f t="shared" si="0"/>
        <v>6790</v>
      </c>
      <c r="N10" s="23"/>
      <c r="O10" s="23"/>
      <c r="P10" s="23"/>
      <c r="Q10" s="23"/>
    </row>
    <row r="11" spans="1:13" ht="26.25">
      <c r="A11" s="77">
        <v>91140</v>
      </c>
      <c r="B11" s="77">
        <v>99900</v>
      </c>
      <c r="C11" s="91" t="s">
        <v>480</v>
      </c>
      <c r="D11" s="92">
        <v>541</v>
      </c>
      <c r="E11" s="92"/>
      <c r="F11" s="91"/>
      <c r="G11" s="92"/>
      <c r="H11" s="92"/>
      <c r="I11" s="92">
        <v>4259</v>
      </c>
      <c r="J11" s="92"/>
      <c r="K11" s="92"/>
      <c r="L11" s="92"/>
      <c r="M11" s="93">
        <f t="shared" si="0"/>
        <v>4800</v>
      </c>
    </row>
    <row r="12" spans="1:13" ht="26.25">
      <c r="A12" s="77">
        <v>72111</v>
      </c>
      <c r="B12" s="77">
        <v>999000</v>
      </c>
      <c r="C12" s="91" t="s">
        <v>463</v>
      </c>
      <c r="D12" s="92"/>
      <c r="E12" s="92"/>
      <c r="F12" s="92"/>
      <c r="G12" s="92"/>
      <c r="H12" s="92"/>
      <c r="I12" s="92">
        <v>3048</v>
      </c>
      <c r="J12" s="92"/>
      <c r="K12" s="92"/>
      <c r="L12" s="92"/>
      <c r="M12" s="93">
        <f t="shared" si="0"/>
        <v>3048</v>
      </c>
    </row>
    <row r="13" spans="1:13" ht="26.25">
      <c r="A13" s="77">
        <v>82092</v>
      </c>
      <c r="B13" s="77">
        <v>910502</v>
      </c>
      <c r="C13" s="91" t="s">
        <v>219</v>
      </c>
      <c r="D13" s="92"/>
      <c r="E13" s="92"/>
      <c r="F13" s="92"/>
      <c r="G13" s="92"/>
      <c r="H13" s="92"/>
      <c r="I13" s="92">
        <v>1292</v>
      </c>
      <c r="J13" s="92"/>
      <c r="K13" s="92"/>
      <c r="L13" s="92"/>
      <c r="M13" s="93">
        <f t="shared" si="0"/>
        <v>1292</v>
      </c>
    </row>
    <row r="14" spans="1:13" ht="26.25">
      <c r="A14" s="77">
        <v>82044</v>
      </c>
      <c r="B14" s="77">
        <v>999000</v>
      </c>
      <c r="C14" s="91" t="s">
        <v>220</v>
      </c>
      <c r="D14" s="91"/>
      <c r="E14" s="92"/>
      <c r="F14" s="92"/>
      <c r="G14" s="92">
        <v>1939</v>
      </c>
      <c r="H14" s="92">
        <v>523</v>
      </c>
      <c r="I14" s="92">
        <v>1177</v>
      </c>
      <c r="J14" s="92"/>
      <c r="K14" s="92"/>
      <c r="L14" s="92"/>
      <c r="M14" s="93">
        <f t="shared" si="0"/>
        <v>3639</v>
      </c>
    </row>
    <row r="15" spans="1:13" ht="26.25">
      <c r="A15" s="77">
        <v>13320</v>
      </c>
      <c r="B15" s="77">
        <v>999000</v>
      </c>
      <c r="C15" s="91" t="s">
        <v>221</v>
      </c>
      <c r="D15" s="92"/>
      <c r="E15" s="92"/>
      <c r="F15" s="92"/>
      <c r="G15" s="92"/>
      <c r="H15" s="91"/>
      <c r="I15" s="92">
        <v>3383</v>
      </c>
      <c r="J15" s="92"/>
      <c r="K15" s="92"/>
      <c r="L15" s="92"/>
      <c r="M15" s="93">
        <f t="shared" si="0"/>
        <v>3383</v>
      </c>
    </row>
    <row r="16" spans="1:13" ht="26.25">
      <c r="A16" s="77">
        <v>41233</v>
      </c>
      <c r="B16" s="77">
        <v>999000</v>
      </c>
      <c r="C16" s="91" t="s">
        <v>431</v>
      </c>
      <c r="D16" s="92">
        <v>10960</v>
      </c>
      <c r="E16" s="92"/>
      <c r="F16" s="92"/>
      <c r="G16" s="92">
        <v>92706</v>
      </c>
      <c r="H16" s="92">
        <v>8440</v>
      </c>
      <c r="I16" s="92">
        <v>13250</v>
      </c>
      <c r="J16" s="92"/>
      <c r="K16" s="92"/>
      <c r="L16" s="92"/>
      <c r="M16" s="93">
        <f t="shared" si="0"/>
        <v>125356</v>
      </c>
    </row>
    <row r="17" spans="1:13" ht="26.25">
      <c r="A17" s="77">
        <v>18030</v>
      </c>
      <c r="B17" s="77">
        <v>999000</v>
      </c>
      <c r="C17" s="91" t="s">
        <v>411</v>
      </c>
      <c r="D17" s="91"/>
      <c r="E17" s="92"/>
      <c r="F17" s="92"/>
      <c r="G17" s="92"/>
      <c r="H17" s="92"/>
      <c r="I17" s="92"/>
      <c r="J17" s="92"/>
      <c r="K17" s="92">
        <v>122131</v>
      </c>
      <c r="L17" s="92"/>
      <c r="M17" s="93">
        <f t="shared" si="0"/>
        <v>122131</v>
      </c>
    </row>
    <row r="18" spans="1:13" ht="26.25">
      <c r="A18" s="77">
        <v>107060</v>
      </c>
      <c r="B18" s="77">
        <v>999000</v>
      </c>
      <c r="C18" s="91" t="s">
        <v>223</v>
      </c>
      <c r="D18" s="92"/>
      <c r="E18" s="92"/>
      <c r="F18" s="92"/>
      <c r="G18" s="92"/>
      <c r="H18" s="91"/>
      <c r="I18" s="92"/>
      <c r="J18" s="91"/>
      <c r="K18" s="92"/>
      <c r="L18" s="92"/>
      <c r="M18" s="93">
        <f t="shared" si="0"/>
        <v>0</v>
      </c>
    </row>
    <row r="19" spans="1:13" ht="26.25">
      <c r="A19" s="77">
        <v>105010</v>
      </c>
      <c r="B19" s="77">
        <v>999000</v>
      </c>
      <c r="C19" s="91" t="s">
        <v>287</v>
      </c>
      <c r="D19" s="92"/>
      <c r="E19" s="92"/>
      <c r="F19" s="92"/>
      <c r="G19" s="92"/>
      <c r="H19" s="92"/>
      <c r="I19" s="91"/>
      <c r="J19" s="92"/>
      <c r="K19" s="91"/>
      <c r="L19" s="92"/>
      <c r="M19" s="93">
        <f t="shared" si="0"/>
        <v>0</v>
      </c>
    </row>
    <row r="20" spans="1:13" ht="26.25">
      <c r="A20" s="77">
        <v>107060</v>
      </c>
      <c r="B20" s="77">
        <v>999000</v>
      </c>
      <c r="C20" s="91" t="s">
        <v>224</v>
      </c>
      <c r="D20" s="92"/>
      <c r="E20" s="92"/>
      <c r="F20" s="92"/>
      <c r="G20" s="92"/>
      <c r="H20" s="92"/>
      <c r="I20" s="92"/>
      <c r="J20" s="92"/>
      <c r="K20" s="91"/>
      <c r="L20" s="92"/>
      <c r="M20" s="93">
        <f t="shared" si="0"/>
        <v>0</v>
      </c>
    </row>
    <row r="21" spans="1:13" ht="26.25">
      <c r="A21" s="77">
        <v>107060</v>
      </c>
      <c r="B21" s="77">
        <v>999000</v>
      </c>
      <c r="C21" s="91" t="s">
        <v>481</v>
      </c>
      <c r="D21" s="92"/>
      <c r="E21" s="92"/>
      <c r="F21" s="92"/>
      <c r="G21" s="92"/>
      <c r="H21" s="92"/>
      <c r="I21" s="92"/>
      <c r="J21" s="92"/>
      <c r="K21" s="92"/>
      <c r="L21" s="92"/>
      <c r="M21" s="93">
        <f t="shared" si="0"/>
        <v>0</v>
      </c>
    </row>
    <row r="22" spans="1:13" ht="26.25">
      <c r="A22" s="77">
        <v>17</v>
      </c>
      <c r="B22" s="77">
        <v>882112</v>
      </c>
      <c r="C22" s="91" t="s">
        <v>47</v>
      </c>
      <c r="D22" s="92"/>
      <c r="E22" s="92"/>
      <c r="F22" s="92"/>
      <c r="G22" s="92"/>
      <c r="H22" s="92"/>
      <c r="I22" s="92"/>
      <c r="J22" s="92"/>
      <c r="K22" s="92"/>
      <c r="L22" s="92"/>
      <c r="M22" s="93">
        <f t="shared" si="0"/>
        <v>0</v>
      </c>
    </row>
    <row r="23" spans="1:13" ht="26.25">
      <c r="A23" s="77">
        <v>66020</v>
      </c>
      <c r="B23" s="77">
        <v>999000</v>
      </c>
      <c r="C23" s="214" t="s">
        <v>410</v>
      </c>
      <c r="D23" s="91"/>
      <c r="E23" s="92"/>
      <c r="F23" s="92"/>
      <c r="G23" s="92">
        <v>1260</v>
      </c>
      <c r="H23" s="92">
        <v>340</v>
      </c>
      <c r="I23" s="92">
        <v>37533</v>
      </c>
      <c r="J23" s="92"/>
      <c r="K23" s="92">
        <v>4132</v>
      </c>
      <c r="L23" s="92"/>
      <c r="M23" s="93">
        <f t="shared" si="0"/>
        <v>43265</v>
      </c>
    </row>
    <row r="24" spans="1:13" ht="26.25">
      <c r="A24" s="77">
        <v>104051</v>
      </c>
      <c r="B24" s="77">
        <v>999000</v>
      </c>
      <c r="C24" s="91" t="s">
        <v>225</v>
      </c>
      <c r="D24" s="92"/>
      <c r="E24" s="92"/>
      <c r="F24" s="92"/>
      <c r="G24" s="92"/>
      <c r="H24" s="92"/>
      <c r="I24" s="92"/>
      <c r="J24" s="92"/>
      <c r="K24" s="92"/>
      <c r="L24" s="92"/>
      <c r="M24" s="93">
        <f t="shared" si="0"/>
        <v>0</v>
      </c>
    </row>
    <row r="25" spans="1:13" ht="26.25">
      <c r="A25" s="77">
        <v>91110</v>
      </c>
      <c r="B25" s="77">
        <v>999000</v>
      </c>
      <c r="C25" s="91" t="s">
        <v>479</v>
      </c>
      <c r="D25" s="92"/>
      <c r="E25" s="92"/>
      <c r="F25" s="92"/>
      <c r="G25" s="92">
        <v>33467</v>
      </c>
      <c r="H25" s="91">
        <v>9071</v>
      </c>
      <c r="I25" s="92"/>
      <c r="J25" s="91"/>
      <c r="K25" s="92"/>
      <c r="L25" s="92"/>
      <c r="M25" s="93">
        <f t="shared" si="0"/>
        <v>42538</v>
      </c>
    </row>
    <row r="26" spans="1:13" ht="26.25">
      <c r="A26" s="77">
        <v>45160</v>
      </c>
      <c r="B26" s="77">
        <v>999000</v>
      </c>
      <c r="C26" s="92" t="s">
        <v>432</v>
      </c>
      <c r="D26" s="92"/>
      <c r="E26" s="92"/>
      <c r="F26" s="92"/>
      <c r="G26" s="92"/>
      <c r="H26" s="91"/>
      <c r="I26" s="92">
        <v>11308</v>
      </c>
      <c r="J26" s="92"/>
      <c r="K26" s="92"/>
      <c r="L26" s="92"/>
      <c r="M26" s="93">
        <f t="shared" si="0"/>
        <v>11308</v>
      </c>
    </row>
    <row r="27" spans="1:13" ht="26.25">
      <c r="A27" s="77">
        <v>107060</v>
      </c>
      <c r="B27" s="77">
        <v>999000</v>
      </c>
      <c r="C27" s="92" t="s">
        <v>48</v>
      </c>
      <c r="D27" s="92"/>
      <c r="E27" s="92"/>
      <c r="F27" s="92"/>
      <c r="G27" s="92"/>
      <c r="H27" s="91"/>
      <c r="I27" s="92">
        <v>8025</v>
      </c>
      <c r="J27" s="92">
        <v>21498</v>
      </c>
      <c r="K27" s="92"/>
      <c r="L27" s="92"/>
      <c r="M27" s="93">
        <f t="shared" si="0"/>
        <v>29523</v>
      </c>
    </row>
    <row r="28" spans="1:13" ht="26.25">
      <c r="A28" s="77">
        <v>107060</v>
      </c>
      <c r="B28" s="77">
        <v>999000</v>
      </c>
      <c r="C28" s="92" t="s">
        <v>227</v>
      </c>
      <c r="D28" s="92"/>
      <c r="E28" s="92"/>
      <c r="F28" s="92"/>
      <c r="G28" s="92"/>
      <c r="H28" s="91"/>
      <c r="I28" s="92"/>
      <c r="J28" s="92"/>
      <c r="K28" s="92"/>
      <c r="L28" s="92"/>
      <c r="M28" s="93">
        <f t="shared" si="0"/>
        <v>0</v>
      </c>
    </row>
    <row r="29" spans="1:13" ht="26.25">
      <c r="A29" s="77">
        <v>107060</v>
      </c>
      <c r="B29" s="77">
        <v>999000</v>
      </c>
      <c r="C29" s="92" t="s">
        <v>228</v>
      </c>
      <c r="D29" s="92"/>
      <c r="E29" s="92"/>
      <c r="F29" s="92"/>
      <c r="G29" s="92"/>
      <c r="H29" s="91"/>
      <c r="I29" s="92"/>
      <c r="J29" s="92"/>
      <c r="K29" s="92"/>
      <c r="L29" s="92"/>
      <c r="M29" s="93">
        <f t="shared" si="0"/>
        <v>0</v>
      </c>
    </row>
    <row r="30" spans="1:13" ht="26.25">
      <c r="A30" s="77">
        <v>107060</v>
      </c>
      <c r="B30" s="77">
        <v>999000</v>
      </c>
      <c r="C30" s="92" t="s">
        <v>229</v>
      </c>
      <c r="D30" s="92"/>
      <c r="E30" s="92"/>
      <c r="F30" s="92"/>
      <c r="G30" s="92"/>
      <c r="H30" s="91"/>
      <c r="I30" s="92">
        <v>6252</v>
      </c>
      <c r="J30" s="92"/>
      <c r="K30" s="92"/>
      <c r="L30" s="92"/>
      <c r="M30" s="93">
        <f t="shared" si="0"/>
        <v>6252</v>
      </c>
    </row>
    <row r="31" spans="1:13" ht="26.25">
      <c r="A31" s="77">
        <v>96010</v>
      </c>
      <c r="B31" s="77">
        <v>562912</v>
      </c>
      <c r="C31" s="92" t="s">
        <v>391</v>
      </c>
      <c r="D31" s="92"/>
      <c r="E31" s="92"/>
      <c r="F31" s="92"/>
      <c r="G31" s="92"/>
      <c r="H31" s="91"/>
      <c r="I31" s="92"/>
      <c r="J31" s="92"/>
      <c r="K31" s="92"/>
      <c r="L31" s="92"/>
      <c r="M31" s="93">
        <f t="shared" si="0"/>
        <v>0</v>
      </c>
    </row>
    <row r="32" spans="1:13" ht="26.25">
      <c r="A32" s="77">
        <v>96020</v>
      </c>
      <c r="B32" s="77">
        <v>562913</v>
      </c>
      <c r="C32" s="92" t="s">
        <v>392</v>
      </c>
      <c r="D32" s="92"/>
      <c r="E32" s="92"/>
      <c r="F32" s="92"/>
      <c r="G32" s="92">
        <v>5980</v>
      </c>
      <c r="H32" s="91">
        <v>1614</v>
      </c>
      <c r="I32" s="92">
        <v>16460</v>
      </c>
      <c r="J32" s="92"/>
      <c r="K32" s="92"/>
      <c r="L32" s="92"/>
      <c r="M32" s="93">
        <f t="shared" si="0"/>
        <v>24054</v>
      </c>
    </row>
    <row r="33" spans="1:13" ht="26.25">
      <c r="A33" s="77">
        <v>107054</v>
      </c>
      <c r="B33" s="77">
        <v>999000</v>
      </c>
      <c r="C33" s="92" t="s">
        <v>230</v>
      </c>
      <c r="D33" s="92"/>
      <c r="E33" s="92"/>
      <c r="F33" s="92"/>
      <c r="G33" s="92"/>
      <c r="H33" s="91"/>
      <c r="I33" s="92"/>
      <c r="J33" s="92"/>
      <c r="K33" s="92"/>
      <c r="L33" s="92"/>
      <c r="M33" s="93">
        <f t="shared" si="0"/>
        <v>0</v>
      </c>
    </row>
    <row r="34" spans="1:13" ht="26.25">
      <c r="A34" s="77">
        <v>102021</v>
      </c>
      <c r="B34" s="77">
        <v>873011</v>
      </c>
      <c r="C34" s="92" t="s">
        <v>231</v>
      </c>
      <c r="D34" s="92">
        <v>533</v>
      </c>
      <c r="E34" s="92"/>
      <c r="F34" s="92"/>
      <c r="G34" s="92">
        <v>16474</v>
      </c>
      <c r="H34" s="91">
        <v>4448</v>
      </c>
      <c r="I34" s="92">
        <v>11963</v>
      </c>
      <c r="J34" s="92"/>
      <c r="K34" s="92"/>
      <c r="L34" s="92"/>
      <c r="M34" s="93">
        <f t="shared" si="0"/>
        <v>33418</v>
      </c>
    </row>
    <row r="35" spans="1:13" ht="26.25">
      <c r="A35" s="77">
        <v>102030</v>
      </c>
      <c r="B35" s="77">
        <v>881011</v>
      </c>
      <c r="C35" s="92" t="s">
        <v>232</v>
      </c>
      <c r="D35" s="92"/>
      <c r="E35" s="92"/>
      <c r="F35" s="92"/>
      <c r="G35" s="92"/>
      <c r="H35" s="91"/>
      <c r="I35" s="92"/>
      <c r="J35" s="92"/>
      <c r="K35" s="92"/>
      <c r="L35" s="92"/>
      <c r="M35" s="93">
        <f t="shared" si="0"/>
        <v>0</v>
      </c>
    </row>
    <row r="36" spans="1:13" ht="26.25">
      <c r="A36" s="77">
        <v>107051</v>
      </c>
      <c r="B36" s="77">
        <v>889921</v>
      </c>
      <c r="C36" s="92" t="s">
        <v>406</v>
      </c>
      <c r="D36" s="92"/>
      <c r="E36" s="92"/>
      <c r="F36" s="92"/>
      <c r="G36" s="92">
        <v>4013</v>
      </c>
      <c r="H36" s="91">
        <v>1083</v>
      </c>
      <c r="I36" s="92">
        <v>6584</v>
      </c>
      <c r="J36" s="92"/>
      <c r="K36" s="92"/>
      <c r="L36" s="92"/>
      <c r="M36" s="93">
        <f t="shared" si="0"/>
        <v>11680</v>
      </c>
    </row>
    <row r="37" spans="1:13" ht="26.25">
      <c r="A37" s="77">
        <v>102021</v>
      </c>
      <c r="B37" s="77">
        <v>873011</v>
      </c>
      <c r="C37" s="92" t="s">
        <v>471</v>
      </c>
      <c r="D37" s="92">
        <v>117</v>
      </c>
      <c r="E37" s="92"/>
      <c r="F37" s="92"/>
      <c r="G37" s="92">
        <v>3617</v>
      </c>
      <c r="H37" s="91">
        <v>977</v>
      </c>
      <c r="I37" s="92">
        <v>2637</v>
      </c>
      <c r="J37" s="92"/>
      <c r="K37" s="92"/>
      <c r="L37" s="92"/>
      <c r="M37" s="93">
        <f t="shared" si="0"/>
        <v>7348</v>
      </c>
    </row>
    <row r="38" spans="1:13" ht="26.25">
      <c r="A38" s="77">
        <v>43610</v>
      </c>
      <c r="B38" s="77">
        <v>999000</v>
      </c>
      <c r="C38" s="92" t="s">
        <v>459</v>
      </c>
      <c r="D38" s="92"/>
      <c r="E38" s="92"/>
      <c r="F38" s="92"/>
      <c r="G38" s="92"/>
      <c r="H38" s="91"/>
      <c r="I38" s="92">
        <v>13576</v>
      </c>
      <c r="J38" s="92"/>
      <c r="K38" s="92"/>
      <c r="L38" s="92"/>
      <c r="M38" s="93">
        <f t="shared" si="0"/>
        <v>13576</v>
      </c>
    </row>
    <row r="39" spans="1:13" ht="26.25">
      <c r="A39" s="77">
        <v>41140</v>
      </c>
      <c r="B39" s="77">
        <v>999000</v>
      </c>
      <c r="C39" s="92" t="s">
        <v>460</v>
      </c>
      <c r="D39" s="92">
        <v>33019</v>
      </c>
      <c r="E39" s="92"/>
      <c r="F39" s="92"/>
      <c r="G39" s="92"/>
      <c r="H39" s="91"/>
      <c r="I39" s="92"/>
      <c r="J39" s="92"/>
      <c r="K39" s="92"/>
      <c r="L39" s="92"/>
      <c r="M39" s="93">
        <f t="shared" si="0"/>
        <v>33019</v>
      </c>
    </row>
    <row r="40" spans="1:13" s="25" customFormat="1" ht="25.5">
      <c r="A40" s="66" t="s">
        <v>162</v>
      </c>
      <c r="B40" s="66"/>
      <c r="C40" s="94"/>
      <c r="D40" s="93">
        <f>SUM(D6:D39)</f>
        <v>45320</v>
      </c>
      <c r="E40" s="93">
        <f aca="true" t="shared" si="1" ref="E40:M40">SUM(E6:E39)</f>
        <v>0</v>
      </c>
      <c r="F40" s="93">
        <f t="shared" si="1"/>
        <v>0</v>
      </c>
      <c r="G40" s="93">
        <f t="shared" si="1"/>
        <v>200232</v>
      </c>
      <c r="H40" s="93">
        <f>SUM(H6:H39)</f>
        <v>38119</v>
      </c>
      <c r="I40" s="93">
        <f t="shared" si="1"/>
        <v>199334</v>
      </c>
      <c r="J40" s="93">
        <f t="shared" si="1"/>
        <v>21498</v>
      </c>
      <c r="K40" s="93">
        <f t="shared" si="1"/>
        <v>126263</v>
      </c>
      <c r="L40" s="93">
        <f t="shared" si="1"/>
        <v>0</v>
      </c>
      <c r="M40" s="93">
        <f t="shared" si="1"/>
        <v>630766</v>
      </c>
    </row>
    <row r="43" spans="1:13" ht="69.75" customHeight="1">
      <c r="A43" s="502" t="s">
        <v>522</v>
      </c>
      <c r="B43" s="503"/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4"/>
    </row>
    <row r="44" spans="1:13" ht="20.25">
      <c r="A44" s="505" t="s">
        <v>581</v>
      </c>
      <c r="B44" s="506"/>
      <c r="C44" s="506"/>
      <c r="D44" s="506"/>
      <c r="E44" s="506"/>
      <c r="F44" s="506"/>
      <c r="G44" s="506"/>
      <c r="H44" s="506"/>
      <c r="I44" s="506"/>
      <c r="J44" s="506"/>
      <c r="K44" s="506"/>
      <c r="L44" s="506"/>
      <c r="M44" s="507"/>
    </row>
    <row r="45" spans="1:13" ht="20.25">
      <c r="A45" s="508" t="s">
        <v>160</v>
      </c>
      <c r="B45" s="509"/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10"/>
    </row>
    <row r="46" spans="1:13" ht="25.5">
      <c r="A46" s="511" t="s">
        <v>478</v>
      </c>
      <c r="B46" s="349" t="s">
        <v>207</v>
      </c>
      <c r="C46" s="222" t="s">
        <v>238</v>
      </c>
      <c r="D46" s="222" t="s">
        <v>208</v>
      </c>
      <c r="E46" s="222" t="s">
        <v>210</v>
      </c>
      <c r="F46" s="222" t="s">
        <v>269</v>
      </c>
      <c r="G46" s="222" t="s">
        <v>212</v>
      </c>
      <c r="H46" s="222" t="s">
        <v>213</v>
      </c>
      <c r="I46" s="222" t="s">
        <v>214</v>
      </c>
      <c r="J46" s="222" t="s">
        <v>215</v>
      </c>
      <c r="K46" s="222" t="s">
        <v>216</v>
      </c>
      <c r="L46" s="222" t="s">
        <v>217</v>
      </c>
      <c r="M46" s="222" t="s">
        <v>242</v>
      </c>
    </row>
    <row r="47" spans="1:13" ht="275.25">
      <c r="A47" s="511"/>
      <c r="B47" s="349" t="s">
        <v>268</v>
      </c>
      <c r="C47" s="349" t="s">
        <v>165</v>
      </c>
      <c r="D47" s="90" t="s">
        <v>78</v>
      </c>
      <c r="E47" s="90" t="s">
        <v>161</v>
      </c>
      <c r="F47" s="90" t="s">
        <v>163</v>
      </c>
      <c r="G47" s="90" t="s">
        <v>2</v>
      </c>
      <c r="H47" s="90" t="s">
        <v>393</v>
      </c>
      <c r="I47" s="90" t="s">
        <v>128</v>
      </c>
      <c r="J47" s="90" t="s">
        <v>394</v>
      </c>
      <c r="K47" s="90" t="s">
        <v>164</v>
      </c>
      <c r="L47" s="90" t="s">
        <v>49</v>
      </c>
      <c r="M47" s="90" t="s">
        <v>96</v>
      </c>
    </row>
    <row r="48" spans="1:13" ht="26.25">
      <c r="A48" s="77">
        <v>13350</v>
      </c>
      <c r="B48" s="77">
        <v>562917</v>
      </c>
      <c r="C48" s="91" t="s">
        <v>202</v>
      </c>
      <c r="D48" s="92">
        <v>150</v>
      </c>
      <c r="E48" s="92"/>
      <c r="F48" s="92"/>
      <c r="G48" s="92">
        <v>14124</v>
      </c>
      <c r="H48" s="91">
        <v>4185</v>
      </c>
      <c r="I48" s="92">
        <v>44685</v>
      </c>
      <c r="J48" s="91"/>
      <c r="K48" s="92"/>
      <c r="L48" s="92"/>
      <c r="M48" s="391">
        <f>SUM(D48:L48)</f>
        <v>63144</v>
      </c>
    </row>
    <row r="49" spans="1:13" ht="26.25">
      <c r="A49" s="77">
        <v>42180</v>
      </c>
      <c r="B49" s="77">
        <v>750000</v>
      </c>
      <c r="C49" s="91" t="s">
        <v>203</v>
      </c>
      <c r="D49" s="92"/>
      <c r="E49" s="92"/>
      <c r="F49" s="92"/>
      <c r="G49" s="92"/>
      <c r="H49" s="92"/>
      <c r="I49" s="92">
        <v>840</v>
      </c>
      <c r="J49" s="91"/>
      <c r="K49" s="92"/>
      <c r="L49" s="92"/>
      <c r="M49" s="391">
        <f>SUM(D49:L49)</f>
        <v>840</v>
      </c>
    </row>
    <row r="50" spans="1:13" ht="26.25">
      <c r="A50" s="77">
        <v>66010</v>
      </c>
      <c r="B50" s="77">
        <v>813000</v>
      </c>
      <c r="C50" s="91" t="s">
        <v>204</v>
      </c>
      <c r="D50" s="92"/>
      <c r="E50" s="91"/>
      <c r="F50" s="91"/>
      <c r="G50" s="92">
        <v>1597</v>
      </c>
      <c r="H50" s="91">
        <v>431</v>
      </c>
      <c r="I50" s="91">
        <v>8424</v>
      </c>
      <c r="J50" s="91"/>
      <c r="K50" s="92"/>
      <c r="L50" s="92"/>
      <c r="M50" s="391">
        <f>SUM(D50:L50)</f>
        <v>10452</v>
      </c>
    </row>
    <row r="51" spans="1:13" ht="26.25">
      <c r="A51" s="77">
        <v>11130</v>
      </c>
      <c r="B51" s="77">
        <v>999000</v>
      </c>
      <c r="C51" s="91" t="s">
        <v>205</v>
      </c>
      <c r="D51" s="211">
        <v>3410</v>
      </c>
      <c r="E51" s="211"/>
      <c r="F51" s="92"/>
      <c r="G51" s="92">
        <v>36696</v>
      </c>
      <c r="H51" s="91">
        <v>9104</v>
      </c>
      <c r="I51" s="91">
        <v>10326</v>
      </c>
      <c r="J51" s="91"/>
      <c r="K51" s="211"/>
      <c r="L51" s="92"/>
      <c r="M51" s="391">
        <f>SUM(D51:L51)</f>
        <v>59536</v>
      </c>
    </row>
    <row r="52" spans="1:13" ht="26.25">
      <c r="A52" s="77">
        <v>64010</v>
      </c>
      <c r="B52" s="77">
        <v>999000</v>
      </c>
      <c r="C52" s="91" t="s">
        <v>206</v>
      </c>
      <c r="D52" s="92"/>
      <c r="E52" s="92"/>
      <c r="F52" s="92"/>
      <c r="G52" s="92"/>
      <c r="H52" s="92"/>
      <c r="I52" s="92">
        <v>6790</v>
      </c>
      <c r="J52" s="92"/>
      <c r="K52" s="92"/>
      <c r="L52" s="92"/>
      <c r="M52" s="391">
        <f aca="true" t="shared" si="2" ref="M52:M81">SUM(D52:L52)</f>
        <v>6790</v>
      </c>
    </row>
    <row r="53" spans="1:13" ht="26.25">
      <c r="A53" s="77">
        <v>91140</v>
      </c>
      <c r="B53" s="77">
        <v>99900</v>
      </c>
      <c r="C53" s="91" t="s">
        <v>480</v>
      </c>
      <c r="D53" s="92">
        <v>360</v>
      </c>
      <c r="E53" s="92"/>
      <c r="F53" s="91"/>
      <c r="G53" s="92"/>
      <c r="H53" s="92"/>
      <c r="I53" s="92">
        <v>4441</v>
      </c>
      <c r="J53" s="92"/>
      <c r="K53" s="92"/>
      <c r="L53" s="92"/>
      <c r="M53" s="391">
        <f t="shared" si="2"/>
        <v>4801</v>
      </c>
    </row>
    <row r="54" spans="1:13" ht="26.25">
      <c r="A54" s="77">
        <v>72111</v>
      </c>
      <c r="B54" s="77">
        <v>999000</v>
      </c>
      <c r="C54" s="91" t="s">
        <v>463</v>
      </c>
      <c r="D54" s="92">
        <v>203</v>
      </c>
      <c r="E54" s="92"/>
      <c r="F54" s="92"/>
      <c r="G54" s="92"/>
      <c r="H54" s="92"/>
      <c r="I54" s="92">
        <v>5019</v>
      </c>
      <c r="J54" s="92"/>
      <c r="K54" s="92"/>
      <c r="L54" s="92"/>
      <c r="M54" s="391">
        <f t="shared" si="2"/>
        <v>5222</v>
      </c>
    </row>
    <row r="55" spans="1:13" ht="26.25">
      <c r="A55" s="77">
        <v>82092</v>
      </c>
      <c r="B55" s="77">
        <v>910502</v>
      </c>
      <c r="C55" s="91" t="s">
        <v>219</v>
      </c>
      <c r="D55" s="92">
        <v>322</v>
      </c>
      <c r="E55" s="92"/>
      <c r="F55" s="92"/>
      <c r="G55" s="92"/>
      <c r="H55" s="92"/>
      <c r="I55" s="92">
        <v>1332</v>
      </c>
      <c r="J55" s="92"/>
      <c r="K55" s="92"/>
      <c r="L55" s="92"/>
      <c r="M55" s="391">
        <f t="shared" si="2"/>
        <v>1654</v>
      </c>
    </row>
    <row r="56" spans="1:13" ht="26.25">
      <c r="A56" s="77">
        <v>82044</v>
      </c>
      <c r="B56" s="77">
        <v>999000</v>
      </c>
      <c r="C56" s="91" t="s">
        <v>220</v>
      </c>
      <c r="D56" s="91"/>
      <c r="E56" s="92"/>
      <c r="F56" s="92"/>
      <c r="G56" s="92">
        <v>1939</v>
      </c>
      <c r="H56" s="92">
        <v>523</v>
      </c>
      <c r="I56" s="92">
        <v>1178</v>
      </c>
      <c r="J56" s="92"/>
      <c r="K56" s="92"/>
      <c r="L56" s="92"/>
      <c r="M56" s="391">
        <f t="shared" si="2"/>
        <v>3640</v>
      </c>
    </row>
    <row r="57" spans="1:13" ht="26.25">
      <c r="A57" s="77">
        <v>13320</v>
      </c>
      <c r="B57" s="77">
        <v>999000</v>
      </c>
      <c r="C57" s="91" t="s">
        <v>221</v>
      </c>
      <c r="D57" s="92"/>
      <c r="E57" s="92"/>
      <c r="F57" s="92"/>
      <c r="G57" s="92"/>
      <c r="H57" s="91"/>
      <c r="I57" s="92">
        <v>351</v>
      </c>
      <c r="J57" s="92"/>
      <c r="K57" s="92"/>
      <c r="L57" s="92"/>
      <c r="M57" s="391">
        <f t="shared" si="2"/>
        <v>351</v>
      </c>
    </row>
    <row r="58" spans="1:13" ht="26.25">
      <c r="A58" s="77">
        <v>41233</v>
      </c>
      <c r="B58" s="77">
        <v>999000</v>
      </c>
      <c r="C58" s="91" t="s">
        <v>431</v>
      </c>
      <c r="D58" s="92">
        <v>17739</v>
      </c>
      <c r="E58" s="92"/>
      <c r="F58" s="92"/>
      <c r="G58" s="92">
        <v>106095</v>
      </c>
      <c r="H58" s="92">
        <v>14764</v>
      </c>
      <c r="I58" s="92">
        <v>14367</v>
      </c>
      <c r="J58" s="92"/>
      <c r="K58" s="92"/>
      <c r="L58" s="92"/>
      <c r="M58" s="391">
        <f t="shared" si="2"/>
        <v>152965</v>
      </c>
    </row>
    <row r="59" spans="1:13" ht="26.25">
      <c r="A59" s="77">
        <v>18030</v>
      </c>
      <c r="B59" s="77">
        <v>999000</v>
      </c>
      <c r="C59" s="91" t="s">
        <v>411</v>
      </c>
      <c r="D59" s="91"/>
      <c r="E59" s="92"/>
      <c r="F59" s="92"/>
      <c r="G59" s="92"/>
      <c r="H59" s="92"/>
      <c r="I59" s="92"/>
      <c r="J59" s="92"/>
      <c r="K59" s="92">
        <v>131050</v>
      </c>
      <c r="L59" s="92"/>
      <c r="M59" s="391">
        <f t="shared" si="2"/>
        <v>131050</v>
      </c>
    </row>
    <row r="60" spans="1:13" ht="26.25">
      <c r="A60" s="77">
        <v>107060</v>
      </c>
      <c r="B60" s="77">
        <v>999000</v>
      </c>
      <c r="C60" s="91" t="s">
        <v>223</v>
      </c>
      <c r="D60" s="92"/>
      <c r="E60" s="92"/>
      <c r="F60" s="92"/>
      <c r="G60" s="92"/>
      <c r="H60" s="91"/>
      <c r="I60" s="92"/>
      <c r="J60" s="91"/>
      <c r="K60" s="92"/>
      <c r="L60" s="92"/>
      <c r="M60" s="391">
        <f t="shared" si="2"/>
        <v>0</v>
      </c>
    </row>
    <row r="61" spans="1:13" ht="26.25">
      <c r="A61" s="77">
        <v>105010</v>
      </c>
      <c r="B61" s="77">
        <v>999000</v>
      </c>
      <c r="C61" s="91" t="s">
        <v>287</v>
      </c>
      <c r="D61" s="92"/>
      <c r="E61" s="92"/>
      <c r="F61" s="92"/>
      <c r="G61" s="92"/>
      <c r="H61" s="92"/>
      <c r="I61" s="91"/>
      <c r="J61" s="92"/>
      <c r="K61" s="91"/>
      <c r="L61" s="92"/>
      <c r="M61" s="391">
        <f t="shared" si="2"/>
        <v>0</v>
      </c>
    </row>
    <row r="62" spans="1:13" ht="26.25">
      <c r="A62" s="77">
        <v>107060</v>
      </c>
      <c r="B62" s="77">
        <v>999000</v>
      </c>
      <c r="C62" s="91" t="s">
        <v>224</v>
      </c>
      <c r="D62" s="92"/>
      <c r="E62" s="92"/>
      <c r="F62" s="92"/>
      <c r="G62" s="92"/>
      <c r="H62" s="92"/>
      <c r="I62" s="92"/>
      <c r="J62" s="92">
        <v>0</v>
      </c>
      <c r="K62" s="91"/>
      <c r="L62" s="92"/>
      <c r="M62" s="391">
        <f t="shared" si="2"/>
        <v>0</v>
      </c>
    </row>
    <row r="63" spans="1:13" ht="26.25">
      <c r="A63" s="77">
        <v>107060</v>
      </c>
      <c r="B63" s="77">
        <v>999000</v>
      </c>
      <c r="C63" s="91" t="s">
        <v>481</v>
      </c>
      <c r="D63" s="92"/>
      <c r="E63" s="92"/>
      <c r="F63" s="92"/>
      <c r="G63" s="92"/>
      <c r="H63" s="92"/>
      <c r="I63" s="92"/>
      <c r="J63" s="92">
        <v>6432</v>
      </c>
      <c r="K63" s="92"/>
      <c r="L63" s="92"/>
      <c r="M63" s="391">
        <f t="shared" si="2"/>
        <v>6432</v>
      </c>
    </row>
    <row r="64" spans="1:13" ht="26.25">
      <c r="A64" s="77">
        <v>17</v>
      </c>
      <c r="B64" s="77">
        <v>882112</v>
      </c>
      <c r="C64" s="91" t="s">
        <v>47</v>
      </c>
      <c r="D64" s="92"/>
      <c r="E64" s="92"/>
      <c r="F64" s="92"/>
      <c r="G64" s="92"/>
      <c r="H64" s="92"/>
      <c r="I64" s="92"/>
      <c r="J64" s="92"/>
      <c r="K64" s="92"/>
      <c r="L64" s="92"/>
      <c r="M64" s="391">
        <f t="shared" si="2"/>
        <v>0</v>
      </c>
    </row>
    <row r="65" spans="1:13" ht="26.25">
      <c r="A65" s="77">
        <v>66020</v>
      </c>
      <c r="B65" s="77">
        <v>999000</v>
      </c>
      <c r="C65" s="214" t="s">
        <v>410</v>
      </c>
      <c r="D65" s="91">
        <v>2000</v>
      </c>
      <c r="E65" s="92"/>
      <c r="F65" s="92"/>
      <c r="G65" s="92">
        <v>1274</v>
      </c>
      <c r="H65" s="92">
        <v>340</v>
      </c>
      <c r="I65" s="92">
        <v>35904</v>
      </c>
      <c r="J65" s="92"/>
      <c r="K65" s="92">
        <v>15711</v>
      </c>
      <c r="L65" s="92"/>
      <c r="M65" s="391">
        <f t="shared" si="2"/>
        <v>55229</v>
      </c>
    </row>
    <row r="66" spans="1:13" ht="26.25">
      <c r="A66" s="77">
        <v>104051</v>
      </c>
      <c r="B66" s="77">
        <v>999000</v>
      </c>
      <c r="C66" s="91" t="s">
        <v>225</v>
      </c>
      <c r="D66" s="92"/>
      <c r="E66" s="92"/>
      <c r="F66" s="92"/>
      <c r="G66" s="92"/>
      <c r="H66" s="92"/>
      <c r="I66" s="92"/>
      <c r="J66" s="92">
        <v>1790</v>
      </c>
      <c r="K66" s="92"/>
      <c r="L66" s="92"/>
      <c r="M66" s="391">
        <f t="shared" si="2"/>
        <v>1790</v>
      </c>
    </row>
    <row r="67" spans="1:13" ht="26.25">
      <c r="A67" s="77">
        <v>91110</v>
      </c>
      <c r="B67" s="77">
        <v>999000</v>
      </c>
      <c r="C67" s="91" t="s">
        <v>479</v>
      </c>
      <c r="D67" s="92"/>
      <c r="E67" s="92"/>
      <c r="F67" s="92"/>
      <c r="G67" s="92">
        <v>33867</v>
      </c>
      <c r="H67" s="91">
        <v>9290</v>
      </c>
      <c r="I67" s="92"/>
      <c r="J67" s="91"/>
      <c r="K67" s="92"/>
      <c r="L67" s="92"/>
      <c r="M67" s="391">
        <f t="shared" si="2"/>
        <v>43157</v>
      </c>
    </row>
    <row r="68" spans="1:13" ht="26.25">
      <c r="A68" s="77">
        <v>45160</v>
      </c>
      <c r="B68" s="77">
        <v>999000</v>
      </c>
      <c r="C68" s="92" t="s">
        <v>432</v>
      </c>
      <c r="D68" s="92"/>
      <c r="E68" s="92"/>
      <c r="F68" s="92"/>
      <c r="G68" s="92"/>
      <c r="H68" s="91"/>
      <c r="I68" s="92">
        <v>6228</v>
      </c>
      <c r="J68" s="92"/>
      <c r="K68" s="92"/>
      <c r="L68" s="92"/>
      <c r="M68" s="391">
        <f t="shared" si="2"/>
        <v>6228</v>
      </c>
    </row>
    <row r="69" spans="1:13" ht="26.25">
      <c r="A69" s="77">
        <v>107060</v>
      </c>
      <c r="B69" s="77">
        <v>999000</v>
      </c>
      <c r="C69" s="92" t="s">
        <v>48</v>
      </c>
      <c r="D69" s="92"/>
      <c r="E69" s="92"/>
      <c r="F69" s="92"/>
      <c r="G69" s="92"/>
      <c r="H69" s="91"/>
      <c r="I69" s="92">
        <v>7364</v>
      </c>
      <c r="J69" s="92">
        <v>18899</v>
      </c>
      <c r="K69" s="92"/>
      <c r="L69" s="92"/>
      <c r="M69" s="391">
        <f t="shared" si="2"/>
        <v>26263</v>
      </c>
    </row>
    <row r="70" spans="1:13" ht="26.25">
      <c r="A70" s="77">
        <v>18010</v>
      </c>
      <c r="B70" s="77">
        <v>999000</v>
      </c>
      <c r="C70" s="92" t="s">
        <v>509</v>
      </c>
      <c r="D70" s="92"/>
      <c r="E70" s="92"/>
      <c r="F70" s="92"/>
      <c r="G70" s="92"/>
      <c r="H70" s="91"/>
      <c r="I70" s="92">
        <v>6431</v>
      </c>
      <c r="J70" s="92"/>
      <c r="K70" s="92"/>
      <c r="L70" s="92"/>
      <c r="M70" s="391">
        <f t="shared" si="2"/>
        <v>6431</v>
      </c>
    </row>
    <row r="71" spans="1:13" ht="26.25">
      <c r="A71" s="77">
        <v>107060</v>
      </c>
      <c r="B71" s="77">
        <v>999000</v>
      </c>
      <c r="C71" s="92" t="s">
        <v>228</v>
      </c>
      <c r="D71" s="92"/>
      <c r="E71" s="92"/>
      <c r="F71" s="92"/>
      <c r="G71" s="92"/>
      <c r="H71" s="91"/>
      <c r="I71" s="92"/>
      <c r="J71" s="92">
        <v>550</v>
      </c>
      <c r="K71" s="92"/>
      <c r="L71" s="92"/>
      <c r="M71" s="391">
        <f t="shared" si="2"/>
        <v>550</v>
      </c>
    </row>
    <row r="72" spans="1:13" ht="26.25">
      <c r="A72" s="77">
        <v>107060</v>
      </c>
      <c r="B72" s="77">
        <v>999000</v>
      </c>
      <c r="C72" s="92" t="s">
        <v>229</v>
      </c>
      <c r="D72" s="92"/>
      <c r="E72" s="92"/>
      <c r="F72" s="92"/>
      <c r="G72" s="92"/>
      <c r="H72" s="91"/>
      <c r="I72" s="92"/>
      <c r="J72" s="92"/>
      <c r="K72" s="92"/>
      <c r="L72" s="92"/>
      <c r="M72" s="391">
        <f t="shared" si="2"/>
        <v>0</v>
      </c>
    </row>
    <row r="73" spans="1:13" ht="26.25">
      <c r="A73" s="77">
        <v>900020</v>
      </c>
      <c r="B73" s="77">
        <v>999000</v>
      </c>
      <c r="C73" s="92" t="s">
        <v>564</v>
      </c>
      <c r="D73" s="92"/>
      <c r="E73" s="92"/>
      <c r="F73" s="92"/>
      <c r="G73" s="92"/>
      <c r="H73" s="91"/>
      <c r="I73" s="92">
        <v>0</v>
      </c>
      <c r="J73" s="92"/>
      <c r="K73" s="92"/>
      <c r="L73" s="92"/>
      <c r="M73" s="391">
        <f t="shared" si="2"/>
        <v>0</v>
      </c>
    </row>
    <row r="74" spans="1:13" ht="26.25">
      <c r="A74" s="77">
        <v>96020</v>
      </c>
      <c r="B74" s="77">
        <v>562912</v>
      </c>
      <c r="C74" s="92" t="s">
        <v>559</v>
      </c>
      <c r="D74" s="92"/>
      <c r="E74" s="92"/>
      <c r="F74" s="92"/>
      <c r="G74" s="92"/>
      <c r="H74" s="91"/>
      <c r="I74" s="92">
        <v>2191</v>
      </c>
      <c r="J74" s="92"/>
      <c r="K74" s="92"/>
      <c r="L74" s="92"/>
      <c r="M74" s="391">
        <f t="shared" si="2"/>
        <v>2191</v>
      </c>
    </row>
    <row r="75" spans="1:13" ht="26.25">
      <c r="A75" s="77">
        <v>107054</v>
      </c>
      <c r="B75" s="77">
        <v>999000</v>
      </c>
      <c r="C75" s="92" t="s">
        <v>230</v>
      </c>
      <c r="D75" s="92"/>
      <c r="E75" s="92"/>
      <c r="F75" s="92"/>
      <c r="G75" s="92"/>
      <c r="H75" s="91"/>
      <c r="I75" s="92">
        <v>250</v>
      </c>
      <c r="J75" s="92"/>
      <c r="K75" s="92"/>
      <c r="L75" s="92"/>
      <c r="M75" s="391">
        <f t="shared" si="2"/>
        <v>250</v>
      </c>
    </row>
    <row r="76" spans="1:13" ht="26.25">
      <c r="A76" s="77">
        <v>102021</v>
      </c>
      <c r="B76" s="77">
        <v>873011</v>
      </c>
      <c r="C76" s="92" t="s">
        <v>231</v>
      </c>
      <c r="D76" s="92">
        <v>483</v>
      </c>
      <c r="E76" s="92"/>
      <c r="F76" s="92"/>
      <c r="G76" s="92">
        <v>17688</v>
      </c>
      <c r="H76" s="91">
        <v>5024</v>
      </c>
      <c r="I76" s="92">
        <v>13266</v>
      </c>
      <c r="J76" s="92"/>
      <c r="K76" s="92"/>
      <c r="L76" s="92"/>
      <c r="M76" s="391">
        <f t="shared" si="2"/>
        <v>36461</v>
      </c>
    </row>
    <row r="77" spans="1:13" ht="26.25">
      <c r="A77" s="77">
        <v>102030</v>
      </c>
      <c r="B77" s="77">
        <v>881011</v>
      </c>
      <c r="C77" s="92" t="s">
        <v>232</v>
      </c>
      <c r="D77" s="92">
        <v>350</v>
      </c>
      <c r="E77" s="92"/>
      <c r="F77" s="92"/>
      <c r="G77" s="92"/>
      <c r="H77" s="91"/>
      <c r="I77" s="92">
        <v>63</v>
      </c>
      <c r="J77" s="92"/>
      <c r="K77" s="92"/>
      <c r="L77" s="92"/>
      <c r="M77" s="391">
        <f t="shared" si="2"/>
        <v>413</v>
      </c>
    </row>
    <row r="78" spans="1:13" ht="26.25">
      <c r="A78" s="77">
        <v>107051</v>
      </c>
      <c r="B78" s="77">
        <v>889921</v>
      </c>
      <c r="C78" s="92" t="s">
        <v>406</v>
      </c>
      <c r="D78" s="92"/>
      <c r="E78" s="92"/>
      <c r="F78" s="92"/>
      <c r="G78" s="92">
        <v>4060</v>
      </c>
      <c r="H78" s="91">
        <v>1183</v>
      </c>
      <c r="I78" s="92">
        <v>8199</v>
      </c>
      <c r="J78" s="92"/>
      <c r="K78" s="92"/>
      <c r="L78" s="92"/>
      <c r="M78" s="391">
        <f t="shared" si="2"/>
        <v>13442</v>
      </c>
    </row>
    <row r="79" spans="1:13" ht="26.25">
      <c r="A79" s="77">
        <v>102021</v>
      </c>
      <c r="B79" s="77">
        <v>873011</v>
      </c>
      <c r="C79" s="92" t="s">
        <v>471</v>
      </c>
      <c r="D79" s="92">
        <v>113</v>
      </c>
      <c r="E79" s="92"/>
      <c r="F79" s="92"/>
      <c r="G79" s="92">
        <v>3820</v>
      </c>
      <c r="H79" s="91">
        <v>1196</v>
      </c>
      <c r="I79" s="92">
        <v>2990</v>
      </c>
      <c r="J79" s="92"/>
      <c r="K79" s="92"/>
      <c r="L79" s="92"/>
      <c r="M79" s="391">
        <f t="shared" si="2"/>
        <v>8119</v>
      </c>
    </row>
    <row r="80" spans="1:13" ht="26.25">
      <c r="A80" s="77">
        <v>43610</v>
      </c>
      <c r="B80" s="77">
        <v>999000</v>
      </c>
      <c r="C80" s="92" t="s">
        <v>459</v>
      </c>
      <c r="D80" s="92"/>
      <c r="E80" s="92"/>
      <c r="F80" s="92"/>
      <c r="G80" s="92"/>
      <c r="H80" s="91"/>
      <c r="I80" s="92">
        <v>116</v>
      </c>
      <c r="J80" s="92"/>
      <c r="K80" s="92"/>
      <c r="L80" s="92"/>
      <c r="M80" s="391">
        <f t="shared" si="2"/>
        <v>116</v>
      </c>
    </row>
    <row r="81" spans="1:13" ht="26.25">
      <c r="A81" s="77">
        <v>41140</v>
      </c>
      <c r="B81" s="77">
        <v>999000</v>
      </c>
      <c r="C81" s="92" t="s">
        <v>460</v>
      </c>
      <c r="D81" s="92">
        <v>112380</v>
      </c>
      <c r="E81" s="92"/>
      <c r="F81" s="92"/>
      <c r="G81" s="92"/>
      <c r="H81" s="91"/>
      <c r="I81" s="92">
        <v>18217</v>
      </c>
      <c r="J81" s="92"/>
      <c r="K81" s="92">
        <v>2301</v>
      </c>
      <c r="L81" s="92"/>
      <c r="M81" s="391">
        <f t="shared" si="2"/>
        <v>132898</v>
      </c>
    </row>
    <row r="82" spans="1:13" ht="25.5">
      <c r="A82" s="66" t="s">
        <v>162</v>
      </c>
      <c r="B82" s="66"/>
      <c r="C82" s="94"/>
      <c r="D82" s="93">
        <f aca="true" t="shared" si="3" ref="D82:M82">SUM(D48:D81)</f>
        <v>137510</v>
      </c>
      <c r="E82" s="93">
        <f t="shared" si="3"/>
        <v>0</v>
      </c>
      <c r="F82" s="93">
        <f t="shared" si="3"/>
        <v>0</v>
      </c>
      <c r="G82" s="93">
        <f t="shared" si="3"/>
        <v>221160</v>
      </c>
      <c r="H82" s="93">
        <f t="shared" si="3"/>
        <v>46040</v>
      </c>
      <c r="I82" s="93">
        <f t="shared" si="3"/>
        <v>198972</v>
      </c>
      <c r="J82" s="93">
        <f t="shared" si="3"/>
        <v>27671</v>
      </c>
      <c r="K82" s="93">
        <f t="shared" si="3"/>
        <v>149062</v>
      </c>
      <c r="L82" s="93">
        <f t="shared" si="3"/>
        <v>0</v>
      </c>
      <c r="M82" s="93">
        <f t="shared" si="3"/>
        <v>780415</v>
      </c>
    </row>
    <row r="86" ht="4.5" customHeight="1"/>
    <row r="87" ht="12.75" hidden="1"/>
    <row r="88" spans="1:13" ht="71.25" customHeight="1">
      <c r="A88" s="502" t="s">
        <v>523</v>
      </c>
      <c r="B88" s="503"/>
      <c r="C88" s="503"/>
      <c r="D88" s="503"/>
      <c r="E88" s="503"/>
      <c r="F88" s="503"/>
      <c r="G88" s="503"/>
      <c r="H88" s="503"/>
      <c r="I88" s="503"/>
      <c r="J88" s="503"/>
      <c r="K88" s="503"/>
      <c r="L88" s="503"/>
      <c r="M88" s="504"/>
    </row>
    <row r="89" spans="1:13" ht="20.25">
      <c r="A89" s="505" t="s">
        <v>581</v>
      </c>
      <c r="B89" s="506"/>
      <c r="C89" s="506"/>
      <c r="D89" s="506"/>
      <c r="E89" s="506"/>
      <c r="F89" s="506"/>
      <c r="G89" s="506"/>
      <c r="H89" s="506"/>
      <c r="I89" s="506"/>
      <c r="J89" s="506"/>
      <c r="K89" s="506"/>
      <c r="L89" s="506"/>
      <c r="M89" s="507"/>
    </row>
    <row r="90" spans="1:13" ht="20.25">
      <c r="A90" s="508" t="s">
        <v>160</v>
      </c>
      <c r="B90" s="509"/>
      <c r="C90" s="509"/>
      <c r="D90" s="509"/>
      <c r="E90" s="509"/>
      <c r="F90" s="509"/>
      <c r="G90" s="509"/>
      <c r="H90" s="509"/>
      <c r="I90" s="509"/>
      <c r="J90" s="509"/>
      <c r="K90" s="509"/>
      <c r="L90" s="509"/>
      <c r="M90" s="510"/>
    </row>
    <row r="91" spans="1:13" ht="25.5">
      <c r="A91" s="511" t="s">
        <v>478</v>
      </c>
      <c r="B91" s="369" t="s">
        <v>207</v>
      </c>
      <c r="C91" s="222" t="s">
        <v>238</v>
      </c>
      <c r="D91" s="222" t="s">
        <v>208</v>
      </c>
      <c r="E91" s="222" t="s">
        <v>210</v>
      </c>
      <c r="F91" s="222" t="s">
        <v>269</v>
      </c>
      <c r="G91" s="222" t="s">
        <v>212</v>
      </c>
      <c r="H91" s="222" t="s">
        <v>213</v>
      </c>
      <c r="I91" s="222" t="s">
        <v>214</v>
      </c>
      <c r="J91" s="222" t="s">
        <v>215</v>
      </c>
      <c r="K91" s="222" t="s">
        <v>216</v>
      </c>
      <c r="L91" s="222" t="s">
        <v>217</v>
      </c>
      <c r="M91" s="222" t="s">
        <v>242</v>
      </c>
    </row>
    <row r="92" spans="1:13" ht="275.25">
      <c r="A92" s="511"/>
      <c r="B92" s="369" t="s">
        <v>268</v>
      </c>
      <c r="C92" s="369" t="s">
        <v>165</v>
      </c>
      <c r="D92" s="90" t="s">
        <v>78</v>
      </c>
      <c r="E92" s="90" t="s">
        <v>161</v>
      </c>
      <c r="F92" s="90" t="s">
        <v>163</v>
      </c>
      <c r="G92" s="90" t="s">
        <v>2</v>
      </c>
      <c r="H92" s="90" t="s">
        <v>393</v>
      </c>
      <c r="I92" s="90" t="s">
        <v>128</v>
      </c>
      <c r="J92" s="90" t="s">
        <v>394</v>
      </c>
      <c r="K92" s="90" t="s">
        <v>164</v>
      </c>
      <c r="L92" s="90" t="s">
        <v>49</v>
      </c>
      <c r="M92" s="90" t="s">
        <v>96</v>
      </c>
    </row>
    <row r="93" spans="1:13" ht="26.25">
      <c r="A93" s="77">
        <v>13350</v>
      </c>
      <c r="B93" s="77">
        <v>562917</v>
      </c>
      <c r="C93" s="91" t="s">
        <v>202</v>
      </c>
      <c r="D93" s="92"/>
      <c r="E93" s="92"/>
      <c r="F93" s="92"/>
      <c r="G93" s="92"/>
      <c r="H93" s="91"/>
      <c r="I93" s="92"/>
      <c r="J93" s="91"/>
      <c r="K93" s="92"/>
      <c r="L93" s="92"/>
      <c r="M93" s="93">
        <f>SUM(D93:L93)</f>
        <v>0</v>
      </c>
    </row>
    <row r="94" spans="1:13" ht="26.25">
      <c r="A94" s="77">
        <v>42180</v>
      </c>
      <c r="B94" s="77">
        <v>750000</v>
      </c>
      <c r="C94" s="91" t="s">
        <v>203</v>
      </c>
      <c r="D94" s="92"/>
      <c r="E94" s="92"/>
      <c r="F94" s="92"/>
      <c r="G94" s="92"/>
      <c r="H94" s="92"/>
      <c r="I94" s="92"/>
      <c r="J94" s="91"/>
      <c r="K94" s="92"/>
      <c r="L94" s="92"/>
      <c r="M94" s="93">
        <f>SUM(D94:L94)</f>
        <v>0</v>
      </c>
    </row>
    <row r="95" spans="1:13" ht="26.25">
      <c r="A95" s="77">
        <v>66010</v>
      </c>
      <c r="B95" s="77">
        <v>813000</v>
      </c>
      <c r="C95" s="91" t="s">
        <v>204</v>
      </c>
      <c r="D95" s="92"/>
      <c r="E95" s="91"/>
      <c r="F95" s="91"/>
      <c r="G95" s="92"/>
      <c r="H95" s="91"/>
      <c r="I95" s="91"/>
      <c r="J95" s="91"/>
      <c r="K95" s="92"/>
      <c r="L95" s="92"/>
      <c r="M95" s="93">
        <f>SUM(D95:L95)</f>
        <v>0</v>
      </c>
    </row>
    <row r="96" spans="1:13" ht="26.25">
      <c r="A96" s="77">
        <v>11130</v>
      </c>
      <c r="B96" s="77">
        <v>999000</v>
      </c>
      <c r="C96" s="91" t="s">
        <v>205</v>
      </c>
      <c r="D96" s="211"/>
      <c r="E96" s="211"/>
      <c r="F96" s="92"/>
      <c r="G96" s="92"/>
      <c r="H96" s="91"/>
      <c r="I96" s="91"/>
      <c r="J96" s="91"/>
      <c r="K96" s="211"/>
      <c r="L96" s="92"/>
      <c r="M96" s="93">
        <f>SUM(D96:L96)</f>
        <v>0</v>
      </c>
    </row>
    <row r="97" spans="1:13" ht="26.25">
      <c r="A97" s="77">
        <v>64010</v>
      </c>
      <c r="B97" s="77">
        <v>999000</v>
      </c>
      <c r="C97" s="91" t="s">
        <v>206</v>
      </c>
      <c r="D97" s="92"/>
      <c r="E97" s="92"/>
      <c r="F97" s="92"/>
      <c r="G97" s="92"/>
      <c r="H97" s="92"/>
      <c r="I97" s="92"/>
      <c r="J97" s="92"/>
      <c r="K97" s="92"/>
      <c r="L97" s="92"/>
      <c r="M97" s="93">
        <f aca="true" t="shared" si="4" ref="M97:M126">SUM(D97:L97)</f>
        <v>0</v>
      </c>
    </row>
    <row r="98" spans="1:13" ht="26.25">
      <c r="A98" s="77">
        <v>91140</v>
      </c>
      <c r="B98" s="77">
        <v>99900</v>
      </c>
      <c r="C98" s="91" t="s">
        <v>480</v>
      </c>
      <c r="D98" s="92"/>
      <c r="E98" s="92"/>
      <c r="F98" s="91"/>
      <c r="G98" s="92"/>
      <c r="H98" s="92"/>
      <c r="I98" s="92"/>
      <c r="J98" s="92"/>
      <c r="K98" s="92"/>
      <c r="L98" s="92"/>
      <c r="M98" s="93">
        <f t="shared" si="4"/>
        <v>0</v>
      </c>
    </row>
    <row r="99" spans="1:13" ht="26.25">
      <c r="A99" s="77">
        <v>72111</v>
      </c>
      <c r="B99" s="77">
        <v>999000</v>
      </c>
      <c r="C99" s="91" t="s">
        <v>463</v>
      </c>
      <c r="D99" s="92"/>
      <c r="E99" s="92"/>
      <c r="F99" s="92"/>
      <c r="G99" s="92"/>
      <c r="H99" s="92"/>
      <c r="I99" s="92"/>
      <c r="J99" s="92"/>
      <c r="K99" s="92"/>
      <c r="L99" s="92"/>
      <c r="M99" s="93">
        <f t="shared" si="4"/>
        <v>0</v>
      </c>
    </row>
    <row r="100" spans="1:13" ht="26.25">
      <c r="A100" s="77">
        <v>82092</v>
      </c>
      <c r="B100" s="77">
        <v>910502</v>
      </c>
      <c r="C100" s="91" t="s">
        <v>219</v>
      </c>
      <c r="D100" s="92"/>
      <c r="E100" s="92"/>
      <c r="F100" s="92"/>
      <c r="G100" s="92"/>
      <c r="H100" s="92"/>
      <c r="I100" s="92"/>
      <c r="J100" s="92"/>
      <c r="K100" s="92"/>
      <c r="L100" s="92"/>
      <c r="M100" s="93">
        <f t="shared" si="4"/>
        <v>0</v>
      </c>
    </row>
    <row r="101" spans="1:13" ht="26.25">
      <c r="A101" s="77">
        <v>82044</v>
      </c>
      <c r="B101" s="77">
        <v>999000</v>
      </c>
      <c r="C101" s="91" t="s">
        <v>220</v>
      </c>
      <c r="D101" s="91"/>
      <c r="E101" s="92"/>
      <c r="F101" s="92"/>
      <c r="G101" s="92"/>
      <c r="H101" s="92"/>
      <c r="I101" s="92"/>
      <c r="J101" s="92"/>
      <c r="K101" s="92"/>
      <c r="L101" s="92"/>
      <c r="M101" s="93">
        <f t="shared" si="4"/>
        <v>0</v>
      </c>
    </row>
    <row r="102" spans="1:13" ht="26.25">
      <c r="A102" s="77">
        <v>13320</v>
      </c>
      <c r="B102" s="77">
        <v>999000</v>
      </c>
      <c r="C102" s="91" t="s">
        <v>221</v>
      </c>
      <c r="D102" s="92"/>
      <c r="E102" s="92"/>
      <c r="F102" s="92"/>
      <c r="G102" s="92"/>
      <c r="H102" s="91"/>
      <c r="I102" s="92"/>
      <c r="J102" s="92"/>
      <c r="K102" s="92"/>
      <c r="L102" s="92"/>
      <c r="M102" s="93">
        <f t="shared" si="4"/>
        <v>0</v>
      </c>
    </row>
    <row r="103" spans="1:13" ht="26.25">
      <c r="A103" s="77">
        <v>41233</v>
      </c>
      <c r="B103" s="77">
        <v>999000</v>
      </c>
      <c r="C103" s="91" t="s">
        <v>431</v>
      </c>
      <c r="D103" s="92"/>
      <c r="E103" s="92"/>
      <c r="F103" s="92"/>
      <c r="G103" s="92"/>
      <c r="H103" s="92"/>
      <c r="I103" s="92"/>
      <c r="J103" s="92"/>
      <c r="K103" s="92"/>
      <c r="L103" s="92"/>
      <c r="M103" s="93">
        <f t="shared" si="4"/>
        <v>0</v>
      </c>
    </row>
    <row r="104" spans="1:13" ht="26.25">
      <c r="A104" s="77">
        <v>18030</v>
      </c>
      <c r="B104" s="77">
        <v>999000</v>
      </c>
      <c r="C104" s="91" t="s">
        <v>411</v>
      </c>
      <c r="D104" s="91"/>
      <c r="E104" s="92"/>
      <c r="F104" s="92"/>
      <c r="G104" s="92"/>
      <c r="H104" s="92"/>
      <c r="I104" s="92"/>
      <c r="J104" s="92"/>
      <c r="K104" s="92"/>
      <c r="L104" s="92"/>
      <c r="M104" s="93">
        <f t="shared" si="4"/>
        <v>0</v>
      </c>
    </row>
    <row r="105" spans="1:13" ht="26.25">
      <c r="A105" s="77">
        <v>107060</v>
      </c>
      <c r="B105" s="77">
        <v>999000</v>
      </c>
      <c r="C105" s="91" t="s">
        <v>223</v>
      </c>
      <c r="D105" s="92"/>
      <c r="E105" s="92"/>
      <c r="F105" s="92"/>
      <c r="G105" s="92"/>
      <c r="H105" s="91"/>
      <c r="I105" s="92"/>
      <c r="J105" s="91"/>
      <c r="K105" s="92"/>
      <c r="L105" s="92"/>
      <c r="M105" s="93">
        <f t="shared" si="4"/>
        <v>0</v>
      </c>
    </row>
    <row r="106" spans="1:13" ht="26.25">
      <c r="A106" s="77">
        <v>105010</v>
      </c>
      <c r="B106" s="77">
        <v>999000</v>
      </c>
      <c r="C106" s="91" t="s">
        <v>287</v>
      </c>
      <c r="D106" s="92"/>
      <c r="E106" s="92"/>
      <c r="F106" s="92"/>
      <c r="G106" s="92"/>
      <c r="H106" s="92"/>
      <c r="I106" s="91"/>
      <c r="J106" s="92"/>
      <c r="K106" s="91"/>
      <c r="L106" s="92"/>
      <c r="M106" s="93">
        <f t="shared" si="4"/>
        <v>0</v>
      </c>
    </row>
    <row r="107" spans="1:13" ht="26.25">
      <c r="A107" s="77">
        <v>107060</v>
      </c>
      <c r="B107" s="77">
        <v>999000</v>
      </c>
      <c r="C107" s="91" t="s">
        <v>224</v>
      </c>
      <c r="D107" s="92"/>
      <c r="E107" s="92"/>
      <c r="F107" s="92"/>
      <c r="G107" s="92"/>
      <c r="H107" s="92"/>
      <c r="I107" s="92"/>
      <c r="J107" s="92"/>
      <c r="K107" s="91"/>
      <c r="L107" s="92"/>
      <c r="M107" s="93">
        <f t="shared" si="4"/>
        <v>0</v>
      </c>
    </row>
    <row r="108" spans="1:13" ht="26.25">
      <c r="A108" s="77">
        <v>107060</v>
      </c>
      <c r="B108" s="77">
        <v>999000</v>
      </c>
      <c r="C108" s="91" t="s">
        <v>481</v>
      </c>
      <c r="D108" s="92"/>
      <c r="E108" s="92"/>
      <c r="F108" s="92"/>
      <c r="G108" s="92"/>
      <c r="H108" s="92"/>
      <c r="I108" s="92"/>
      <c r="J108" s="92"/>
      <c r="K108" s="92"/>
      <c r="L108" s="92"/>
      <c r="M108" s="93">
        <f t="shared" si="4"/>
        <v>0</v>
      </c>
    </row>
    <row r="109" spans="1:13" ht="26.25">
      <c r="A109" s="77">
        <v>17</v>
      </c>
      <c r="B109" s="77">
        <v>882112</v>
      </c>
      <c r="C109" s="91" t="s">
        <v>47</v>
      </c>
      <c r="D109" s="92"/>
      <c r="E109" s="92"/>
      <c r="F109" s="92"/>
      <c r="G109" s="92"/>
      <c r="H109" s="92"/>
      <c r="I109" s="92"/>
      <c r="J109" s="92"/>
      <c r="K109" s="92"/>
      <c r="L109" s="92"/>
      <c r="M109" s="93">
        <f t="shared" si="4"/>
        <v>0</v>
      </c>
    </row>
    <row r="110" spans="1:13" ht="26.25">
      <c r="A110" s="77">
        <v>66020</v>
      </c>
      <c r="B110" s="77">
        <v>999000</v>
      </c>
      <c r="C110" s="214" t="s">
        <v>410</v>
      </c>
      <c r="D110" s="91"/>
      <c r="E110" s="92"/>
      <c r="F110" s="92"/>
      <c r="G110" s="92"/>
      <c r="H110" s="92"/>
      <c r="I110" s="92"/>
      <c r="J110" s="92"/>
      <c r="K110" s="92"/>
      <c r="L110" s="92"/>
      <c r="M110" s="93">
        <f t="shared" si="4"/>
        <v>0</v>
      </c>
    </row>
    <row r="111" spans="1:13" ht="26.25">
      <c r="A111" s="77">
        <v>104051</v>
      </c>
      <c r="B111" s="77">
        <v>999000</v>
      </c>
      <c r="C111" s="91" t="s">
        <v>225</v>
      </c>
      <c r="D111" s="92"/>
      <c r="E111" s="92"/>
      <c r="F111" s="92"/>
      <c r="G111" s="92"/>
      <c r="H111" s="92"/>
      <c r="I111" s="92"/>
      <c r="J111" s="92"/>
      <c r="K111" s="92"/>
      <c r="L111" s="92"/>
      <c r="M111" s="93">
        <f t="shared" si="4"/>
        <v>0</v>
      </c>
    </row>
    <row r="112" spans="1:13" ht="26.25">
      <c r="A112" s="77">
        <v>91110</v>
      </c>
      <c r="B112" s="77">
        <v>999000</v>
      </c>
      <c r="C112" s="91" t="s">
        <v>479</v>
      </c>
      <c r="D112" s="92"/>
      <c r="E112" s="92"/>
      <c r="F112" s="92"/>
      <c r="G112" s="92"/>
      <c r="H112" s="91"/>
      <c r="I112" s="92"/>
      <c r="J112" s="91"/>
      <c r="K112" s="92"/>
      <c r="L112" s="92"/>
      <c r="M112" s="93">
        <f t="shared" si="4"/>
        <v>0</v>
      </c>
    </row>
    <row r="113" spans="1:13" ht="26.25">
      <c r="A113" s="77">
        <v>45160</v>
      </c>
      <c r="B113" s="77">
        <v>999000</v>
      </c>
      <c r="C113" s="92" t="s">
        <v>432</v>
      </c>
      <c r="D113" s="92"/>
      <c r="E113" s="92"/>
      <c r="F113" s="92"/>
      <c r="G113" s="92"/>
      <c r="H113" s="91"/>
      <c r="I113" s="92"/>
      <c r="J113" s="92"/>
      <c r="K113" s="92"/>
      <c r="L113" s="92"/>
      <c r="M113" s="93">
        <f t="shared" si="4"/>
        <v>0</v>
      </c>
    </row>
    <row r="114" spans="1:13" ht="26.25">
      <c r="A114" s="77">
        <v>107060</v>
      </c>
      <c r="B114" s="77">
        <v>999000</v>
      </c>
      <c r="C114" s="92" t="s">
        <v>48</v>
      </c>
      <c r="D114" s="92"/>
      <c r="E114" s="92"/>
      <c r="F114" s="92"/>
      <c r="G114" s="92"/>
      <c r="H114" s="91"/>
      <c r="I114" s="92"/>
      <c r="J114" s="92"/>
      <c r="K114" s="92"/>
      <c r="L114" s="92"/>
      <c r="M114" s="93">
        <f t="shared" si="4"/>
        <v>0</v>
      </c>
    </row>
    <row r="115" spans="1:13" ht="26.25">
      <c r="A115" s="77">
        <v>107060</v>
      </c>
      <c r="B115" s="77">
        <v>999000</v>
      </c>
      <c r="C115" s="92" t="s">
        <v>227</v>
      </c>
      <c r="D115" s="92"/>
      <c r="E115" s="92"/>
      <c r="F115" s="92"/>
      <c r="G115" s="92"/>
      <c r="H115" s="91"/>
      <c r="I115" s="92"/>
      <c r="J115" s="92"/>
      <c r="K115" s="92"/>
      <c r="L115" s="92"/>
      <c r="M115" s="93">
        <f t="shared" si="4"/>
        <v>0</v>
      </c>
    </row>
    <row r="116" spans="1:13" ht="26.25">
      <c r="A116" s="77">
        <v>107060</v>
      </c>
      <c r="B116" s="77">
        <v>999000</v>
      </c>
      <c r="C116" s="92" t="s">
        <v>228</v>
      </c>
      <c r="D116" s="92"/>
      <c r="E116" s="92"/>
      <c r="F116" s="92"/>
      <c r="G116" s="92"/>
      <c r="H116" s="91"/>
      <c r="I116" s="92"/>
      <c r="J116" s="92"/>
      <c r="K116" s="92"/>
      <c r="L116" s="92"/>
      <c r="M116" s="93">
        <f t="shared" si="4"/>
        <v>0</v>
      </c>
    </row>
    <row r="117" spans="1:13" ht="26.25">
      <c r="A117" s="77">
        <v>107060</v>
      </c>
      <c r="B117" s="77">
        <v>999000</v>
      </c>
      <c r="C117" s="92" t="s">
        <v>229</v>
      </c>
      <c r="D117" s="92"/>
      <c r="E117" s="92"/>
      <c r="F117" s="92"/>
      <c r="G117" s="92"/>
      <c r="H117" s="91"/>
      <c r="I117" s="92"/>
      <c r="J117" s="92"/>
      <c r="K117" s="92"/>
      <c r="L117" s="92"/>
      <c r="M117" s="93">
        <f t="shared" si="4"/>
        <v>0</v>
      </c>
    </row>
    <row r="118" spans="1:13" ht="26.25">
      <c r="A118" s="77">
        <v>96010</v>
      </c>
      <c r="B118" s="77">
        <v>562912</v>
      </c>
      <c r="C118" s="92" t="s">
        <v>391</v>
      </c>
      <c r="D118" s="92"/>
      <c r="E118" s="92"/>
      <c r="F118" s="92"/>
      <c r="G118" s="92"/>
      <c r="H118" s="91"/>
      <c r="I118" s="92"/>
      <c r="J118" s="92"/>
      <c r="K118" s="92"/>
      <c r="L118" s="92"/>
      <c r="M118" s="93">
        <f t="shared" si="4"/>
        <v>0</v>
      </c>
    </row>
    <row r="119" spans="1:13" ht="26.25">
      <c r="A119" s="77">
        <v>96020</v>
      </c>
      <c r="B119" s="77">
        <v>562913</v>
      </c>
      <c r="C119" s="92" t="s">
        <v>392</v>
      </c>
      <c r="D119" s="92"/>
      <c r="E119" s="92"/>
      <c r="F119" s="92"/>
      <c r="G119" s="92"/>
      <c r="H119" s="91"/>
      <c r="I119" s="92"/>
      <c r="J119" s="92"/>
      <c r="K119" s="92"/>
      <c r="L119" s="92"/>
      <c r="M119" s="93">
        <f t="shared" si="4"/>
        <v>0</v>
      </c>
    </row>
    <row r="120" spans="1:13" ht="26.25">
      <c r="A120" s="77">
        <v>107054</v>
      </c>
      <c r="B120" s="77">
        <v>999000</v>
      </c>
      <c r="C120" s="92" t="s">
        <v>230</v>
      </c>
      <c r="D120" s="92"/>
      <c r="E120" s="92"/>
      <c r="F120" s="92"/>
      <c r="G120" s="92"/>
      <c r="H120" s="91"/>
      <c r="I120" s="92"/>
      <c r="J120" s="92"/>
      <c r="K120" s="92"/>
      <c r="L120" s="92"/>
      <c r="M120" s="93">
        <f t="shared" si="4"/>
        <v>0</v>
      </c>
    </row>
    <row r="121" spans="1:13" ht="26.25">
      <c r="A121" s="77">
        <v>102021</v>
      </c>
      <c r="B121" s="77">
        <v>873011</v>
      </c>
      <c r="C121" s="92" t="s">
        <v>231</v>
      </c>
      <c r="D121" s="92"/>
      <c r="E121" s="92"/>
      <c r="F121" s="92"/>
      <c r="G121" s="92"/>
      <c r="H121" s="91"/>
      <c r="I121" s="92"/>
      <c r="J121" s="92"/>
      <c r="K121" s="92"/>
      <c r="L121" s="92"/>
      <c r="M121" s="93">
        <f t="shared" si="4"/>
        <v>0</v>
      </c>
    </row>
    <row r="122" spans="1:13" ht="26.25">
      <c r="A122" s="77">
        <v>102030</v>
      </c>
      <c r="B122" s="77">
        <v>881011</v>
      </c>
      <c r="C122" s="92" t="s">
        <v>232</v>
      </c>
      <c r="D122" s="92"/>
      <c r="E122" s="92"/>
      <c r="F122" s="92"/>
      <c r="G122" s="92"/>
      <c r="H122" s="91"/>
      <c r="I122" s="92"/>
      <c r="J122" s="92"/>
      <c r="K122" s="92"/>
      <c r="L122" s="92"/>
      <c r="M122" s="93">
        <f t="shared" si="4"/>
        <v>0</v>
      </c>
    </row>
    <row r="123" spans="1:13" ht="26.25">
      <c r="A123" s="77">
        <v>107051</v>
      </c>
      <c r="B123" s="77">
        <v>889921</v>
      </c>
      <c r="C123" s="92" t="s">
        <v>406</v>
      </c>
      <c r="D123" s="92"/>
      <c r="E123" s="92"/>
      <c r="F123" s="92"/>
      <c r="G123" s="92"/>
      <c r="H123" s="91"/>
      <c r="I123" s="92"/>
      <c r="J123" s="92"/>
      <c r="K123" s="92"/>
      <c r="L123" s="92"/>
      <c r="M123" s="93">
        <f t="shared" si="4"/>
        <v>0</v>
      </c>
    </row>
    <row r="124" spans="1:13" ht="26.25">
      <c r="A124" s="77">
        <v>102021</v>
      </c>
      <c r="B124" s="77">
        <v>873011</v>
      </c>
      <c r="C124" s="92" t="s">
        <v>471</v>
      </c>
      <c r="D124" s="92"/>
      <c r="E124" s="92"/>
      <c r="F124" s="92"/>
      <c r="G124" s="92"/>
      <c r="H124" s="91"/>
      <c r="I124" s="92"/>
      <c r="J124" s="92"/>
      <c r="K124" s="92"/>
      <c r="L124" s="92"/>
      <c r="M124" s="93">
        <f t="shared" si="4"/>
        <v>0</v>
      </c>
    </row>
    <row r="125" spans="1:13" ht="26.25">
      <c r="A125" s="77">
        <v>43610</v>
      </c>
      <c r="B125" s="77">
        <v>999000</v>
      </c>
      <c r="C125" s="92" t="s">
        <v>459</v>
      </c>
      <c r="D125" s="92"/>
      <c r="E125" s="92"/>
      <c r="F125" s="92"/>
      <c r="G125" s="92"/>
      <c r="H125" s="91"/>
      <c r="I125" s="92"/>
      <c r="J125" s="92"/>
      <c r="K125" s="92"/>
      <c r="L125" s="92"/>
      <c r="M125" s="93">
        <f t="shared" si="4"/>
        <v>0</v>
      </c>
    </row>
    <row r="126" spans="1:13" ht="26.25">
      <c r="A126" s="77">
        <v>41140</v>
      </c>
      <c r="B126" s="77">
        <v>999000</v>
      </c>
      <c r="C126" s="92" t="s">
        <v>460</v>
      </c>
      <c r="D126" s="92"/>
      <c r="E126" s="92"/>
      <c r="F126" s="92"/>
      <c r="G126" s="92"/>
      <c r="H126" s="91"/>
      <c r="I126" s="92"/>
      <c r="J126" s="92"/>
      <c r="K126" s="92"/>
      <c r="L126" s="92"/>
      <c r="M126" s="93">
        <f t="shared" si="4"/>
        <v>0</v>
      </c>
    </row>
    <row r="127" spans="1:13" ht="25.5">
      <c r="A127" s="66" t="s">
        <v>162</v>
      </c>
      <c r="B127" s="66"/>
      <c r="C127" s="94"/>
      <c r="D127" s="93">
        <f aca="true" t="shared" si="5" ref="D127:M127">SUM(D93:D126)</f>
        <v>0</v>
      </c>
      <c r="E127" s="93">
        <f t="shared" si="5"/>
        <v>0</v>
      </c>
      <c r="F127" s="93">
        <f t="shared" si="5"/>
        <v>0</v>
      </c>
      <c r="G127" s="93">
        <f t="shared" si="5"/>
        <v>0</v>
      </c>
      <c r="H127" s="93">
        <f t="shared" si="5"/>
        <v>0</v>
      </c>
      <c r="I127" s="93">
        <f t="shared" si="5"/>
        <v>0</v>
      </c>
      <c r="J127" s="93">
        <f t="shared" si="5"/>
        <v>0</v>
      </c>
      <c r="K127" s="93">
        <f t="shared" si="5"/>
        <v>0</v>
      </c>
      <c r="L127" s="93">
        <f t="shared" si="5"/>
        <v>0</v>
      </c>
      <c r="M127" s="93">
        <f t="shared" si="5"/>
        <v>0</v>
      </c>
    </row>
  </sheetData>
  <sheetProtection/>
  <mergeCells count="12">
    <mergeCell ref="A88:M88"/>
    <mergeCell ref="A89:M89"/>
    <mergeCell ref="A90:M90"/>
    <mergeCell ref="A91:A92"/>
    <mergeCell ref="A45:M45"/>
    <mergeCell ref="A46:A47"/>
    <mergeCell ref="A1:M1"/>
    <mergeCell ref="A2:M2"/>
    <mergeCell ref="A3:M3"/>
    <mergeCell ref="A4:A5"/>
    <mergeCell ref="A43:M43"/>
    <mergeCell ref="A44:M4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B124"/>
  <sheetViews>
    <sheetView view="pageBreakPreview" zoomScale="25" zoomScaleNormal="10" zoomScaleSheetLayoutView="25" zoomScalePageLayoutView="0" workbookViewId="0" topLeftCell="O1">
      <selection activeCell="X28" sqref="X28"/>
    </sheetView>
  </sheetViews>
  <sheetFormatPr defaultColWidth="35.375" defaultRowHeight="12.75"/>
  <cols>
    <col min="1" max="2" width="35.375" style="278" customWidth="1"/>
    <col min="3" max="3" width="79.875" style="316" customWidth="1"/>
    <col min="4" max="5" width="35.375" style="326" customWidth="1"/>
    <col min="6" max="9" width="35.375" style="316" customWidth="1"/>
    <col min="10" max="11" width="27.25390625" style="316" bestFit="1" customWidth="1"/>
    <col min="12" max="12" width="27.00390625" style="316" bestFit="1" customWidth="1"/>
    <col min="13" max="13" width="33.875" style="316" customWidth="1"/>
    <col min="14" max="14" width="1.25" style="316" customWidth="1"/>
    <col min="15" max="16" width="35.375" style="278" customWidth="1"/>
    <col min="17" max="20" width="35.375" style="316" customWidth="1"/>
    <col min="21" max="21" width="126.75390625" style="344" bestFit="1" customWidth="1"/>
    <col min="22" max="23" width="125.125" style="278" bestFit="1" customWidth="1"/>
    <col min="24" max="24" width="43.625" style="278" bestFit="1" customWidth="1"/>
    <col min="25" max="25" width="51.75390625" style="278" customWidth="1"/>
    <col min="26" max="26" width="42.875" style="278" customWidth="1"/>
    <col min="27" max="16384" width="35.375" style="278" customWidth="1"/>
  </cols>
  <sheetData>
    <row r="1" spans="1:26" ht="15.75">
      <c r="A1" s="395" t="s">
        <v>396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276"/>
      <c r="Y1" s="277"/>
      <c r="Z1" s="279"/>
    </row>
    <row r="2" spans="1:26" ht="39.75" customHeight="1">
      <c r="A2" s="397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Y2" s="279"/>
      <c r="Z2" s="279"/>
    </row>
    <row r="3" spans="1:26" ht="90">
      <c r="A3" s="399" t="s">
        <v>516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1"/>
      <c r="Z3" s="281"/>
    </row>
    <row r="4" spans="1:26" ht="90">
      <c r="A4" s="402" t="s">
        <v>380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4"/>
      <c r="Z4" s="282"/>
    </row>
    <row r="5" spans="1:26" ht="45">
      <c r="A5" s="405" t="s">
        <v>92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7"/>
      <c r="Z5" s="327"/>
    </row>
    <row r="6" spans="1:26" ht="99.75" customHeight="1">
      <c r="A6" s="283"/>
      <c r="B6" s="284"/>
      <c r="C6" s="285"/>
      <c r="D6" s="408">
        <v>2014</v>
      </c>
      <c r="E6" s="408"/>
      <c r="F6" s="408">
        <v>2015</v>
      </c>
      <c r="G6" s="408"/>
      <c r="H6" s="408">
        <v>2016</v>
      </c>
      <c r="I6" s="408"/>
      <c r="J6" s="408">
        <v>2016</v>
      </c>
      <c r="K6" s="408"/>
      <c r="L6" s="414" t="s">
        <v>511</v>
      </c>
      <c r="M6" s="415"/>
      <c r="N6" s="286"/>
      <c r="O6" s="283"/>
      <c r="P6" s="284"/>
      <c r="Q6" s="284"/>
      <c r="R6" s="284"/>
      <c r="S6" s="284"/>
      <c r="T6" s="285"/>
      <c r="U6" s="409" t="s">
        <v>512</v>
      </c>
      <c r="V6" s="409" t="s">
        <v>513</v>
      </c>
      <c r="W6" s="409" t="s">
        <v>514</v>
      </c>
      <c r="X6" s="393" t="s">
        <v>524</v>
      </c>
      <c r="Y6" s="462" t="s">
        <v>511</v>
      </c>
      <c r="Z6" s="284"/>
    </row>
    <row r="7" spans="1:26" ht="85.5" customHeight="1">
      <c r="A7" s="287"/>
      <c r="B7" s="288"/>
      <c r="C7" s="289"/>
      <c r="D7" s="413" t="s">
        <v>144</v>
      </c>
      <c r="E7" s="413" t="s">
        <v>124</v>
      </c>
      <c r="F7" s="411" t="s">
        <v>158</v>
      </c>
      <c r="G7" s="411"/>
      <c r="H7" s="411" t="s">
        <v>141</v>
      </c>
      <c r="I7" s="411"/>
      <c r="J7" s="412" t="s">
        <v>142</v>
      </c>
      <c r="K7" s="412" t="s">
        <v>125</v>
      </c>
      <c r="L7" s="413" t="s">
        <v>144</v>
      </c>
      <c r="M7" s="413" t="s">
        <v>125</v>
      </c>
      <c r="N7" s="290"/>
      <c r="O7" s="287"/>
      <c r="P7" s="288"/>
      <c r="Q7" s="288"/>
      <c r="R7" s="288"/>
      <c r="S7" s="288"/>
      <c r="T7" s="289"/>
      <c r="U7" s="410"/>
      <c r="V7" s="410"/>
      <c r="W7" s="410"/>
      <c r="X7" s="394"/>
      <c r="Y7" s="463"/>
      <c r="Z7" s="331"/>
    </row>
    <row r="8" spans="1:26" ht="85.5" customHeight="1">
      <c r="A8" s="419" t="s">
        <v>152</v>
      </c>
      <c r="B8" s="420" t="s">
        <v>207</v>
      </c>
      <c r="C8" s="420"/>
      <c r="D8" s="292" t="s">
        <v>238</v>
      </c>
      <c r="E8" s="292" t="s">
        <v>208</v>
      </c>
      <c r="F8" s="293" t="s">
        <v>210</v>
      </c>
      <c r="G8" s="293" t="s">
        <v>211</v>
      </c>
      <c r="H8" s="293" t="s">
        <v>212</v>
      </c>
      <c r="I8" s="293" t="s">
        <v>213</v>
      </c>
      <c r="J8" s="328"/>
      <c r="K8" s="328"/>
      <c r="L8" s="292"/>
      <c r="M8" s="292"/>
      <c r="N8" s="294"/>
      <c r="O8" s="424" t="s">
        <v>239</v>
      </c>
      <c r="P8" s="425" t="s">
        <v>214</v>
      </c>
      <c r="Q8" s="426"/>
      <c r="R8" s="426"/>
      <c r="S8" s="426"/>
      <c r="T8" s="427"/>
      <c r="U8" s="291" t="s">
        <v>215</v>
      </c>
      <c r="V8" s="286" t="s">
        <v>216</v>
      </c>
      <c r="W8" s="286" t="s">
        <v>289</v>
      </c>
      <c r="X8" s="388"/>
      <c r="Y8" s="388"/>
      <c r="Z8" s="331"/>
    </row>
    <row r="9" spans="1:26" s="296" customFormat="1" ht="174" customHeight="1">
      <c r="A9" s="419"/>
      <c r="B9" s="417" t="s">
        <v>241</v>
      </c>
      <c r="C9" s="417"/>
      <c r="D9" s="418" t="s">
        <v>122</v>
      </c>
      <c r="E9" s="418" t="s">
        <v>123</v>
      </c>
      <c r="F9" s="416" t="s">
        <v>122</v>
      </c>
      <c r="G9" s="416" t="s">
        <v>123</v>
      </c>
      <c r="H9" s="416" t="s">
        <v>122</v>
      </c>
      <c r="I9" s="416" t="s">
        <v>123</v>
      </c>
      <c r="J9" s="416" t="s">
        <v>122</v>
      </c>
      <c r="K9" s="416" t="s">
        <v>123</v>
      </c>
      <c r="L9" s="416" t="s">
        <v>122</v>
      </c>
      <c r="M9" s="416" t="s">
        <v>123</v>
      </c>
      <c r="N9" s="295"/>
      <c r="O9" s="420"/>
      <c r="P9" s="417" t="s">
        <v>247</v>
      </c>
      <c r="Q9" s="417"/>
      <c r="R9" s="417"/>
      <c r="S9" s="417"/>
      <c r="T9" s="417"/>
      <c r="U9" s="393" t="s">
        <v>143</v>
      </c>
      <c r="V9" s="393" t="s">
        <v>158</v>
      </c>
      <c r="W9" s="393" t="s">
        <v>90</v>
      </c>
      <c r="X9" s="393" t="s">
        <v>142</v>
      </c>
      <c r="Y9" s="462" t="s">
        <v>511</v>
      </c>
      <c r="Z9" s="332"/>
    </row>
    <row r="10" spans="1:26" s="296" customFormat="1" ht="25.5" customHeight="1">
      <c r="A10" s="419"/>
      <c r="B10" s="417"/>
      <c r="C10" s="417"/>
      <c r="D10" s="418"/>
      <c r="E10" s="418"/>
      <c r="F10" s="416"/>
      <c r="G10" s="416"/>
      <c r="H10" s="416"/>
      <c r="I10" s="416"/>
      <c r="J10" s="416"/>
      <c r="K10" s="416"/>
      <c r="L10" s="416"/>
      <c r="M10" s="416"/>
      <c r="N10" s="295"/>
      <c r="O10" s="420"/>
      <c r="P10" s="417"/>
      <c r="Q10" s="417"/>
      <c r="R10" s="417"/>
      <c r="S10" s="417"/>
      <c r="T10" s="417"/>
      <c r="U10" s="394"/>
      <c r="V10" s="394"/>
      <c r="W10" s="394"/>
      <c r="X10" s="394"/>
      <c r="Y10" s="463"/>
      <c r="Z10" s="333"/>
    </row>
    <row r="11" spans="1:26" s="299" customFormat="1" ht="113.25" customHeight="1">
      <c r="A11" s="297" t="s">
        <v>52</v>
      </c>
      <c r="B11" s="422" t="s">
        <v>294</v>
      </c>
      <c r="C11" s="423"/>
      <c r="D11" s="298">
        <v>34544</v>
      </c>
      <c r="E11" s="298"/>
      <c r="F11" s="11">
        <v>40627</v>
      </c>
      <c r="G11" s="11">
        <v>0</v>
      </c>
      <c r="H11" s="298">
        <v>51010</v>
      </c>
      <c r="I11" s="298"/>
      <c r="J11" s="10">
        <v>62087</v>
      </c>
      <c r="K11" s="10"/>
      <c r="L11" s="10"/>
      <c r="M11" s="10"/>
      <c r="N11" s="10"/>
      <c r="O11" s="297" t="s">
        <v>52</v>
      </c>
      <c r="P11" s="421" t="s">
        <v>126</v>
      </c>
      <c r="Q11" s="421"/>
      <c r="R11" s="421"/>
      <c r="S11" s="421"/>
      <c r="T11" s="421"/>
      <c r="U11" s="298">
        <v>138946</v>
      </c>
      <c r="V11" s="298">
        <v>176196</v>
      </c>
      <c r="W11" s="298">
        <v>117386</v>
      </c>
      <c r="X11" s="298">
        <v>132201</v>
      </c>
      <c r="Y11" s="298"/>
      <c r="Z11" s="334"/>
    </row>
    <row r="12" spans="1:26" s="299" customFormat="1" ht="109.5" customHeight="1">
      <c r="A12" s="297" t="s">
        <v>71</v>
      </c>
      <c r="B12" s="422" t="s">
        <v>295</v>
      </c>
      <c r="C12" s="423" t="s">
        <v>295</v>
      </c>
      <c r="D12" s="298">
        <v>35671</v>
      </c>
      <c r="E12" s="298"/>
      <c r="F12" s="298">
        <v>48153</v>
      </c>
      <c r="G12" s="298">
        <v>0</v>
      </c>
      <c r="H12" s="298">
        <v>64499</v>
      </c>
      <c r="I12" s="298"/>
      <c r="J12" s="300">
        <v>55756</v>
      </c>
      <c r="K12" s="300"/>
      <c r="L12" s="300"/>
      <c r="M12" s="300"/>
      <c r="N12" s="300"/>
      <c r="O12" s="297" t="s">
        <v>71</v>
      </c>
      <c r="P12" s="428" t="s">
        <v>293</v>
      </c>
      <c r="Q12" s="429"/>
      <c r="R12" s="429"/>
      <c r="S12" s="429"/>
      <c r="T12" s="430"/>
      <c r="U12" s="298">
        <v>20615</v>
      </c>
      <c r="V12" s="11">
        <v>24334</v>
      </c>
      <c r="W12" s="298">
        <v>15153</v>
      </c>
      <c r="X12" s="11">
        <v>21864</v>
      </c>
      <c r="Y12" s="11"/>
      <c r="Z12" s="335"/>
    </row>
    <row r="13" spans="1:27" s="299" customFormat="1" ht="97.5" customHeight="1">
      <c r="A13" s="297" t="s">
        <v>91</v>
      </c>
      <c r="B13" s="422" t="s">
        <v>127</v>
      </c>
      <c r="C13" s="423" t="s">
        <v>127</v>
      </c>
      <c r="D13" s="298">
        <v>189666</v>
      </c>
      <c r="E13" s="298">
        <v>9935</v>
      </c>
      <c r="F13" s="298">
        <v>191417</v>
      </c>
      <c r="G13" s="298">
        <v>0</v>
      </c>
      <c r="H13" s="298">
        <v>175512</v>
      </c>
      <c r="I13" s="298"/>
      <c r="J13" s="300">
        <v>199544</v>
      </c>
      <c r="K13" s="300"/>
      <c r="L13" s="300"/>
      <c r="M13" s="300"/>
      <c r="N13" s="300"/>
      <c r="O13" s="297" t="s">
        <v>91</v>
      </c>
      <c r="P13" s="421" t="s">
        <v>128</v>
      </c>
      <c r="Q13" s="421"/>
      <c r="R13" s="421"/>
      <c r="S13" s="421"/>
      <c r="T13" s="421"/>
      <c r="U13" s="298">
        <v>120508</v>
      </c>
      <c r="V13" s="11">
        <v>163326</v>
      </c>
      <c r="W13" s="298">
        <v>163019</v>
      </c>
      <c r="X13" s="11">
        <v>158578</v>
      </c>
      <c r="Y13" s="11"/>
      <c r="Z13" s="335"/>
      <c r="AA13" s="301"/>
    </row>
    <row r="14" spans="1:26" s="299" customFormat="1" ht="111.75" customHeight="1">
      <c r="A14" s="297" t="s">
        <v>80</v>
      </c>
      <c r="B14" s="422" t="s">
        <v>297</v>
      </c>
      <c r="C14" s="423" t="s">
        <v>297</v>
      </c>
      <c r="D14" s="298"/>
      <c r="E14" s="298">
        <v>318</v>
      </c>
      <c r="F14" s="11">
        <v>0</v>
      </c>
      <c r="G14" s="11">
        <v>1805</v>
      </c>
      <c r="H14" s="298"/>
      <c r="I14" s="298"/>
      <c r="J14" s="10"/>
      <c r="K14" s="10"/>
      <c r="L14" s="10"/>
      <c r="M14" s="10"/>
      <c r="N14" s="10"/>
      <c r="O14" s="297" t="s">
        <v>80</v>
      </c>
      <c r="P14" s="421" t="s">
        <v>292</v>
      </c>
      <c r="Q14" s="421"/>
      <c r="R14" s="421"/>
      <c r="S14" s="421"/>
      <c r="T14" s="421"/>
      <c r="U14" s="298">
        <v>4110</v>
      </c>
      <c r="V14" s="11">
        <v>8657</v>
      </c>
      <c r="W14" s="298">
        <v>21498</v>
      </c>
      <c r="X14" s="11">
        <v>27671</v>
      </c>
      <c r="Y14" s="11"/>
      <c r="Z14" s="335"/>
    </row>
    <row r="15" spans="1:26" s="299" customFormat="1" ht="99.75" customHeight="1">
      <c r="A15" s="297" t="s">
        <v>83</v>
      </c>
      <c r="B15" s="422" t="s">
        <v>299</v>
      </c>
      <c r="C15" s="423" t="s">
        <v>299</v>
      </c>
      <c r="D15" s="298">
        <v>6165</v>
      </c>
      <c r="E15" s="298">
        <v>53813</v>
      </c>
      <c r="F15" s="11">
        <v>0</v>
      </c>
      <c r="G15" s="11">
        <v>88875</v>
      </c>
      <c r="H15" s="298"/>
      <c r="I15" s="298"/>
      <c r="J15" s="10"/>
      <c r="K15" s="10">
        <v>129462</v>
      </c>
      <c r="L15" s="10"/>
      <c r="M15" s="10"/>
      <c r="N15" s="10"/>
      <c r="O15" s="297" t="s">
        <v>83</v>
      </c>
      <c r="P15" s="421" t="s">
        <v>146</v>
      </c>
      <c r="Q15" s="421"/>
      <c r="R15" s="421"/>
      <c r="S15" s="421"/>
      <c r="T15" s="421"/>
      <c r="U15" s="298">
        <v>153795</v>
      </c>
      <c r="V15" s="392">
        <v>148993</v>
      </c>
      <c r="W15" s="298">
        <v>126263</v>
      </c>
      <c r="X15" s="11">
        <v>18012</v>
      </c>
      <c r="Y15" s="11"/>
      <c r="Z15" s="335"/>
    </row>
    <row r="16" spans="1:26" s="299" customFormat="1" ht="94.5" customHeight="1">
      <c r="A16" s="297" t="s">
        <v>85</v>
      </c>
      <c r="B16" s="422" t="s">
        <v>301</v>
      </c>
      <c r="C16" s="423" t="s">
        <v>301</v>
      </c>
      <c r="D16" s="298">
        <v>168027</v>
      </c>
      <c r="E16" s="298">
        <v>2176</v>
      </c>
      <c r="F16" s="298">
        <v>232346</v>
      </c>
      <c r="G16" s="298">
        <v>0</v>
      </c>
      <c r="H16" s="298">
        <v>116753</v>
      </c>
      <c r="I16" s="298"/>
      <c r="J16" s="300">
        <v>88003</v>
      </c>
      <c r="K16" s="300"/>
      <c r="L16" s="300"/>
      <c r="M16" s="300"/>
      <c r="N16" s="300"/>
      <c r="O16" s="297" t="s">
        <v>82</v>
      </c>
      <c r="P16" s="421" t="s">
        <v>147</v>
      </c>
      <c r="Q16" s="421"/>
      <c r="R16" s="421"/>
      <c r="S16" s="421"/>
      <c r="T16" s="421"/>
      <c r="U16" s="298">
        <v>4834</v>
      </c>
      <c r="V16" s="12">
        <v>6815</v>
      </c>
      <c r="W16" s="298">
        <v>0</v>
      </c>
      <c r="X16" s="12">
        <v>131050</v>
      </c>
      <c r="Y16" s="12"/>
      <c r="Z16" s="336"/>
    </row>
    <row r="17" spans="1:26" s="299" customFormat="1" ht="93" customHeight="1">
      <c r="A17" s="297" t="s">
        <v>84</v>
      </c>
      <c r="B17" s="422" t="s">
        <v>300</v>
      </c>
      <c r="C17" s="423" t="s">
        <v>300</v>
      </c>
      <c r="D17" s="298"/>
      <c r="E17" s="298"/>
      <c r="F17" s="298">
        <v>0</v>
      </c>
      <c r="G17" s="298">
        <v>0</v>
      </c>
      <c r="H17" s="298"/>
      <c r="I17" s="298"/>
      <c r="J17" s="300"/>
      <c r="K17" s="300"/>
      <c r="L17" s="300"/>
      <c r="M17" s="300"/>
      <c r="N17" s="300"/>
      <c r="O17" s="297" t="s">
        <v>84</v>
      </c>
      <c r="P17" s="421" t="s">
        <v>129</v>
      </c>
      <c r="Q17" s="421"/>
      <c r="R17" s="421"/>
      <c r="S17" s="421"/>
      <c r="T17" s="421"/>
      <c r="U17" s="298">
        <v>76907</v>
      </c>
      <c r="V17" s="12">
        <v>71694</v>
      </c>
      <c r="W17" s="298">
        <v>44129</v>
      </c>
      <c r="X17" s="12">
        <v>136444</v>
      </c>
      <c r="Y17" s="12"/>
      <c r="Z17" s="336"/>
    </row>
    <row r="18" spans="1:28" s="299" customFormat="1" ht="96" customHeight="1">
      <c r="A18" s="297" t="s">
        <v>130</v>
      </c>
      <c r="B18" s="422" t="s">
        <v>335</v>
      </c>
      <c r="C18" s="423" t="s">
        <v>335</v>
      </c>
      <c r="D18" s="298">
        <v>2211</v>
      </c>
      <c r="E18" s="298"/>
      <c r="F18" s="298">
        <v>13492</v>
      </c>
      <c r="G18" s="298">
        <v>0</v>
      </c>
      <c r="H18" s="298">
        <v>1278</v>
      </c>
      <c r="I18" s="298"/>
      <c r="J18" s="300">
        <v>12572</v>
      </c>
      <c r="K18" s="300"/>
      <c r="L18" s="300"/>
      <c r="M18" s="300"/>
      <c r="N18" s="300"/>
      <c r="O18" s="297" t="s">
        <v>86</v>
      </c>
      <c r="P18" s="421" t="s">
        <v>131</v>
      </c>
      <c r="Q18" s="421"/>
      <c r="R18" s="421"/>
      <c r="S18" s="421"/>
      <c r="T18" s="421"/>
      <c r="U18" s="298">
        <v>1794</v>
      </c>
      <c r="V18" s="298"/>
      <c r="W18" s="298"/>
      <c r="X18" s="298"/>
      <c r="Y18" s="298"/>
      <c r="Z18" s="334"/>
      <c r="AA18" s="302"/>
      <c r="AB18" s="303"/>
    </row>
    <row r="19" spans="1:26" s="299" customFormat="1" ht="61.5">
      <c r="A19" s="297" t="s">
        <v>302</v>
      </c>
      <c r="B19" s="422" t="s">
        <v>303</v>
      </c>
      <c r="C19" s="423" t="s">
        <v>303</v>
      </c>
      <c r="D19" s="304">
        <v>108568</v>
      </c>
      <c r="E19" s="304">
        <v>17293</v>
      </c>
      <c r="F19" s="298">
        <v>61696</v>
      </c>
      <c r="G19" s="298"/>
      <c r="H19" s="304">
        <v>41537</v>
      </c>
      <c r="I19" s="304">
        <v>36859</v>
      </c>
      <c r="J19" s="361">
        <v>78396</v>
      </c>
      <c r="K19" s="361"/>
      <c r="L19" s="300"/>
      <c r="M19" s="300"/>
      <c r="N19" s="305"/>
      <c r="O19" s="431" t="s">
        <v>132</v>
      </c>
      <c r="P19" s="432"/>
      <c r="Q19" s="432"/>
      <c r="R19" s="432"/>
      <c r="S19" s="432"/>
      <c r="T19" s="432"/>
      <c r="U19" s="298"/>
      <c r="V19" s="311"/>
      <c r="W19" s="298"/>
      <c r="X19" s="311"/>
      <c r="Y19" s="311"/>
      <c r="Z19" s="337"/>
    </row>
    <row r="20" spans="1:26" s="299" customFormat="1" ht="61.5">
      <c r="A20" s="297" t="s">
        <v>304</v>
      </c>
      <c r="B20" s="422" t="s">
        <v>305</v>
      </c>
      <c r="C20" s="423" t="s">
        <v>305</v>
      </c>
      <c r="D20" s="304"/>
      <c r="E20" s="304"/>
      <c r="F20" s="298"/>
      <c r="G20" s="298"/>
      <c r="H20" s="304"/>
      <c r="I20" s="304"/>
      <c r="J20" s="300"/>
      <c r="K20" s="300"/>
      <c r="L20" s="300"/>
      <c r="M20" s="300"/>
      <c r="N20" s="305"/>
      <c r="O20" s="431" t="s">
        <v>133</v>
      </c>
      <c r="P20" s="432"/>
      <c r="Q20" s="432"/>
      <c r="R20" s="432"/>
      <c r="S20" s="432"/>
      <c r="T20" s="432"/>
      <c r="U20" s="298"/>
      <c r="V20" s="311"/>
      <c r="W20" s="298"/>
      <c r="X20" s="311"/>
      <c r="Y20" s="311"/>
      <c r="Z20" s="337"/>
    </row>
    <row r="21" spans="1:26" s="299" customFormat="1" ht="61.5">
      <c r="A21" s="297"/>
      <c r="B21" s="307"/>
      <c r="C21" s="307"/>
      <c r="D21" s="304"/>
      <c r="E21" s="304"/>
      <c r="F21" s="304"/>
      <c r="G21" s="304"/>
      <c r="H21" s="304"/>
      <c r="I21" s="304"/>
      <c r="J21" s="305"/>
      <c r="K21" s="305"/>
      <c r="L21" s="305"/>
      <c r="M21" s="305"/>
      <c r="N21" s="308"/>
      <c r="O21" s="438" t="s">
        <v>291</v>
      </c>
      <c r="P21" s="439"/>
      <c r="Q21" s="439"/>
      <c r="R21" s="439"/>
      <c r="S21" s="439"/>
      <c r="T21" s="440"/>
      <c r="U21" s="298"/>
      <c r="V21" s="311"/>
      <c r="W21" s="298"/>
      <c r="X21" s="311"/>
      <c r="Y21" s="311"/>
      <c r="Z21" s="337"/>
    </row>
    <row r="22" spans="1:26" s="299" customFormat="1" ht="61.5">
      <c r="A22" s="297"/>
      <c r="B22" s="307"/>
      <c r="C22" s="307"/>
      <c r="D22" s="304"/>
      <c r="E22" s="304"/>
      <c r="F22" s="304"/>
      <c r="G22" s="304"/>
      <c r="H22" s="304"/>
      <c r="I22" s="304"/>
      <c r="J22" s="305"/>
      <c r="K22" s="305"/>
      <c r="L22" s="305"/>
      <c r="M22" s="305"/>
      <c r="N22" s="308"/>
      <c r="O22" s="438" t="s">
        <v>151</v>
      </c>
      <c r="P22" s="441"/>
      <c r="Q22" s="441"/>
      <c r="R22" s="441"/>
      <c r="S22" s="441"/>
      <c r="T22" s="442"/>
      <c r="U22" s="298"/>
      <c r="V22" s="311"/>
      <c r="W22" s="298"/>
      <c r="X22" s="311"/>
      <c r="Y22" s="311"/>
      <c r="Z22" s="337"/>
    </row>
    <row r="23" spans="1:26" s="299" customFormat="1" ht="61.5">
      <c r="A23" s="297"/>
      <c r="B23" s="307"/>
      <c r="C23" s="307"/>
      <c r="D23" s="304"/>
      <c r="E23" s="304"/>
      <c r="F23" s="304"/>
      <c r="G23" s="304"/>
      <c r="H23" s="304"/>
      <c r="I23" s="304"/>
      <c r="J23" s="305"/>
      <c r="K23" s="305"/>
      <c r="L23" s="305"/>
      <c r="M23" s="305"/>
      <c r="N23" s="308"/>
      <c r="O23" s="438" t="s">
        <v>290</v>
      </c>
      <c r="P23" s="441"/>
      <c r="Q23" s="441"/>
      <c r="R23" s="441"/>
      <c r="S23" s="441"/>
      <c r="T23" s="442"/>
      <c r="U23" s="298">
        <v>44183</v>
      </c>
      <c r="V23" s="311"/>
      <c r="W23" s="298"/>
      <c r="X23" s="311"/>
      <c r="Y23" s="311"/>
      <c r="Z23" s="337"/>
    </row>
    <row r="24" spans="1:26" s="299" customFormat="1" ht="61.5">
      <c r="A24" s="297"/>
      <c r="B24" s="309"/>
      <c r="C24" s="309"/>
      <c r="D24" s="304"/>
      <c r="E24" s="304"/>
      <c r="F24" s="304"/>
      <c r="G24" s="304"/>
      <c r="H24" s="304"/>
      <c r="I24" s="304"/>
      <c r="J24" s="305"/>
      <c r="K24" s="305"/>
      <c r="L24" s="305"/>
      <c r="M24" s="305"/>
      <c r="N24" s="305"/>
      <c r="O24" s="438" t="s">
        <v>234</v>
      </c>
      <c r="P24" s="441"/>
      <c r="Q24" s="441"/>
      <c r="R24" s="441"/>
      <c r="S24" s="441"/>
      <c r="T24" s="442"/>
      <c r="U24" s="311"/>
      <c r="V24" s="311"/>
      <c r="W24" s="311"/>
      <c r="X24" s="338"/>
      <c r="Y24" s="311"/>
      <c r="Z24" s="337"/>
    </row>
    <row r="25" spans="1:27" s="314" customFormat="1" ht="120.75" customHeight="1">
      <c r="A25" s="443" t="s">
        <v>148</v>
      </c>
      <c r="B25" s="444"/>
      <c r="C25" s="445"/>
      <c r="D25" s="312">
        <v>543852</v>
      </c>
      <c r="E25" s="312">
        <v>83535</v>
      </c>
      <c r="F25" s="312">
        <f>SUM(F11:F24)</f>
        <v>587731</v>
      </c>
      <c r="G25" s="312">
        <f>SUM(G11:G24)</f>
        <v>90680</v>
      </c>
      <c r="H25" s="312">
        <f>SUM(H11:H19)</f>
        <v>450589</v>
      </c>
      <c r="I25" s="312">
        <v>36859</v>
      </c>
      <c r="J25" s="313">
        <f>SUM(J11:J19)</f>
        <v>496358</v>
      </c>
      <c r="K25" s="313">
        <f>SUM(K11:K19)</f>
        <v>129462</v>
      </c>
      <c r="L25" s="313">
        <f>SUM(L11:L18)</f>
        <v>0</v>
      </c>
      <c r="M25" s="313">
        <f>SUM(M11:M18)</f>
        <v>0</v>
      </c>
      <c r="N25" s="313"/>
      <c r="O25" s="449" t="s">
        <v>135</v>
      </c>
      <c r="P25" s="449"/>
      <c r="Q25" s="449"/>
      <c r="R25" s="449"/>
      <c r="S25" s="449"/>
      <c r="T25" s="449"/>
      <c r="U25" s="434">
        <f>SUM(U11:U24)</f>
        <v>565692</v>
      </c>
      <c r="V25" s="434">
        <f>SUM(V11:V18)</f>
        <v>600015</v>
      </c>
      <c r="W25" s="434">
        <f>SUM(W11:W24)</f>
        <v>487448</v>
      </c>
      <c r="X25" s="434">
        <f>SUM(X11:X24)</f>
        <v>625820</v>
      </c>
      <c r="Y25" s="434"/>
      <c r="Z25" s="339"/>
      <c r="AA25" s="345"/>
    </row>
    <row r="26" spans="1:28" ht="137.25" customHeight="1">
      <c r="A26" s="433" t="s">
        <v>145</v>
      </c>
      <c r="B26" s="433"/>
      <c r="C26" s="433"/>
      <c r="D26" s="434">
        <v>627387</v>
      </c>
      <c r="E26" s="434"/>
      <c r="F26" s="434">
        <f>F25+G25</f>
        <v>678411</v>
      </c>
      <c r="G26" s="434"/>
      <c r="H26" s="434">
        <f>H25+I25</f>
        <v>487448</v>
      </c>
      <c r="I26" s="434"/>
      <c r="J26" s="437">
        <f>J25+K25</f>
        <v>625820</v>
      </c>
      <c r="K26" s="437"/>
      <c r="L26" s="437">
        <f>L25+M25</f>
        <v>0</v>
      </c>
      <c r="M26" s="437"/>
      <c r="N26" s="315"/>
      <c r="O26" s="449"/>
      <c r="P26" s="449"/>
      <c r="Q26" s="449"/>
      <c r="R26" s="449"/>
      <c r="S26" s="449"/>
      <c r="T26" s="449"/>
      <c r="U26" s="434"/>
      <c r="V26" s="434"/>
      <c r="W26" s="434"/>
      <c r="X26" s="434"/>
      <c r="Y26" s="434"/>
      <c r="Z26" s="339"/>
      <c r="AA26" s="316"/>
      <c r="AB26" s="317"/>
    </row>
    <row r="27" spans="1:27" s="322" customFormat="1" ht="117.75" customHeight="1">
      <c r="A27" s="451" t="s">
        <v>149</v>
      </c>
      <c r="B27" s="452"/>
      <c r="C27" s="453"/>
      <c r="D27" s="318"/>
      <c r="E27" s="319"/>
      <c r="F27" s="319"/>
      <c r="G27" s="319"/>
      <c r="H27" s="319"/>
      <c r="I27" s="319"/>
      <c r="J27" s="446"/>
      <c r="K27" s="446"/>
      <c r="L27" s="446"/>
      <c r="M27" s="446"/>
      <c r="N27" s="320"/>
      <c r="O27" s="454" t="s">
        <v>136</v>
      </c>
      <c r="P27" s="454"/>
      <c r="Q27" s="454"/>
      <c r="R27" s="454"/>
      <c r="S27" s="454"/>
      <c r="T27" s="454"/>
      <c r="U27" s="319">
        <v>437971</v>
      </c>
      <c r="V27" s="319">
        <v>521506</v>
      </c>
      <c r="W27" s="319">
        <v>443319</v>
      </c>
      <c r="X27" s="319">
        <v>489376</v>
      </c>
      <c r="Y27" s="319"/>
      <c r="Z27" s="340"/>
      <c r="AA27" s="321"/>
    </row>
    <row r="28" spans="1:27" s="322" customFormat="1" ht="94.5" customHeight="1">
      <c r="A28" s="455" t="s">
        <v>138</v>
      </c>
      <c r="B28" s="456"/>
      <c r="C28" s="457"/>
      <c r="D28" s="458"/>
      <c r="E28" s="458"/>
      <c r="F28" s="458"/>
      <c r="G28" s="458"/>
      <c r="H28" s="458"/>
      <c r="I28" s="458"/>
      <c r="J28" s="446"/>
      <c r="K28" s="446"/>
      <c r="L28" s="446"/>
      <c r="M28" s="446"/>
      <c r="N28" s="320"/>
      <c r="O28" s="454" t="s">
        <v>137</v>
      </c>
      <c r="P28" s="454"/>
      <c r="Q28" s="454"/>
      <c r="R28" s="454"/>
      <c r="S28" s="454"/>
      <c r="T28" s="454"/>
      <c r="U28" s="319">
        <v>127718</v>
      </c>
      <c r="V28" s="319">
        <v>78509</v>
      </c>
      <c r="W28" s="319">
        <v>44129</v>
      </c>
      <c r="X28" s="319">
        <v>136444</v>
      </c>
      <c r="Y28" s="319"/>
      <c r="Z28" s="340"/>
      <c r="AA28" s="321"/>
    </row>
    <row r="29" spans="1:27" s="322" customFormat="1" ht="123" customHeight="1">
      <c r="A29" s="455"/>
      <c r="B29" s="456"/>
      <c r="C29" s="457"/>
      <c r="D29" s="458"/>
      <c r="E29" s="458"/>
      <c r="F29" s="458"/>
      <c r="G29" s="458"/>
      <c r="H29" s="458"/>
      <c r="I29" s="458"/>
      <c r="J29" s="446"/>
      <c r="K29" s="446"/>
      <c r="L29" s="446"/>
      <c r="M29" s="446"/>
      <c r="N29" s="320"/>
      <c r="O29" s="450"/>
      <c r="P29" s="450"/>
      <c r="Q29" s="450"/>
      <c r="R29" s="450"/>
      <c r="S29" s="450"/>
      <c r="T29" s="450"/>
      <c r="U29" s="323"/>
      <c r="V29" s="323"/>
      <c r="W29" s="323"/>
      <c r="X29" s="323"/>
      <c r="Y29" s="323"/>
      <c r="Z29" s="341"/>
      <c r="AA29" s="321"/>
    </row>
    <row r="30" spans="1:27" s="322" customFormat="1" ht="60.75">
      <c r="A30" s="459" t="s">
        <v>134</v>
      </c>
      <c r="B30" s="459"/>
      <c r="C30" s="459"/>
      <c r="D30" s="458"/>
      <c r="E30" s="458"/>
      <c r="F30" s="458"/>
      <c r="G30" s="458"/>
      <c r="H30" s="458"/>
      <c r="I30" s="458"/>
      <c r="J30" s="446"/>
      <c r="K30" s="446"/>
      <c r="L30" s="446"/>
      <c r="M30" s="446"/>
      <c r="N30" s="320"/>
      <c r="O30" s="450"/>
      <c r="P30" s="450"/>
      <c r="Q30" s="450"/>
      <c r="R30" s="450"/>
      <c r="S30" s="450"/>
      <c r="T30" s="450"/>
      <c r="U30" s="319"/>
      <c r="V30" s="319"/>
      <c r="W30" s="319"/>
      <c r="X30" s="342"/>
      <c r="Y30" s="340"/>
      <c r="Z30" s="340"/>
      <c r="AA30" s="321"/>
    </row>
    <row r="31" spans="1:27" s="322" customFormat="1" ht="60.75">
      <c r="A31" s="459" t="s">
        <v>139</v>
      </c>
      <c r="B31" s="459"/>
      <c r="C31" s="459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320"/>
      <c r="O31" s="450"/>
      <c r="P31" s="450"/>
      <c r="Q31" s="450"/>
      <c r="R31" s="450"/>
      <c r="S31" s="450"/>
      <c r="T31" s="450"/>
      <c r="U31" s="319"/>
      <c r="V31" s="319"/>
      <c r="W31" s="319"/>
      <c r="X31" s="458"/>
      <c r="Y31" s="458"/>
      <c r="Z31" s="343"/>
      <c r="AA31" s="321"/>
    </row>
    <row r="32" spans="1:27" s="322" customFormat="1" ht="84.75" customHeight="1">
      <c r="A32" s="459" t="s">
        <v>140</v>
      </c>
      <c r="B32" s="459"/>
      <c r="C32" s="459"/>
      <c r="D32" s="458"/>
      <c r="E32" s="458"/>
      <c r="F32" s="458"/>
      <c r="G32" s="458"/>
      <c r="H32" s="458"/>
      <c r="I32" s="458"/>
      <c r="J32" s="446"/>
      <c r="K32" s="446"/>
      <c r="L32" s="446"/>
      <c r="M32" s="446"/>
      <c r="N32" s="320"/>
      <c r="O32" s="450"/>
      <c r="P32" s="450"/>
      <c r="Q32" s="450"/>
      <c r="R32" s="450"/>
      <c r="S32" s="450"/>
      <c r="T32" s="450"/>
      <c r="U32" s="319"/>
      <c r="V32" s="319"/>
      <c r="W32" s="319"/>
      <c r="X32" s="342"/>
      <c r="Y32" s="340"/>
      <c r="Z32" s="340"/>
      <c r="AA32" s="321"/>
    </row>
    <row r="33" spans="1:3" ht="33">
      <c r="A33" s="325"/>
      <c r="B33" s="325"/>
      <c r="C33" s="317"/>
    </row>
    <row r="34" spans="1:3" ht="33">
      <c r="A34" s="325"/>
      <c r="B34" s="325"/>
      <c r="C34" s="317"/>
    </row>
    <row r="35" spans="1:21" ht="61.5">
      <c r="A35" s="325"/>
      <c r="B35" s="325"/>
      <c r="C35" s="317"/>
      <c r="U35" s="302"/>
    </row>
    <row r="36" spans="1:3" ht="33">
      <c r="A36" s="325"/>
      <c r="B36" s="325"/>
      <c r="C36" s="317"/>
    </row>
    <row r="37" spans="1:3" ht="33">
      <c r="A37" s="325"/>
      <c r="B37" s="325"/>
      <c r="C37" s="317"/>
    </row>
    <row r="38" spans="1:3" ht="33">
      <c r="A38" s="325"/>
      <c r="B38" s="325"/>
      <c r="C38" s="317"/>
    </row>
    <row r="39" spans="1:3" ht="33">
      <c r="A39" s="325"/>
      <c r="B39" s="325"/>
      <c r="C39" s="317"/>
    </row>
    <row r="40" spans="1:3" ht="33">
      <c r="A40" s="325"/>
      <c r="B40" s="325"/>
      <c r="C40" s="317"/>
    </row>
    <row r="41" spans="1:3" ht="33">
      <c r="A41" s="325"/>
      <c r="B41" s="325"/>
      <c r="C41" s="317"/>
    </row>
    <row r="42" spans="1:3" ht="33">
      <c r="A42" s="325"/>
      <c r="B42" s="325"/>
      <c r="C42" s="317"/>
    </row>
    <row r="43" spans="1:3" ht="33">
      <c r="A43" s="325"/>
      <c r="B43" s="325"/>
      <c r="C43" s="317"/>
    </row>
    <row r="44" spans="1:3" ht="33">
      <c r="A44" s="325"/>
      <c r="B44" s="325"/>
      <c r="C44" s="317"/>
    </row>
    <row r="45" spans="1:3" ht="33">
      <c r="A45" s="325"/>
      <c r="B45" s="325"/>
      <c r="C45" s="317"/>
    </row>
    <row r="46" spans="1:3" ht="33">
      <c r="A46" s="325"/>
      <c r="B46" s="325"/>
      <c r="C46" s="317"/>
    </row>
    <row r="47" spans="1:3" ht="33">
      <c r="A47" s="325"/>
      <c r="B47" s="325"/>
      <c r="C47" s="317"/>
    </row>
    <row r="48" spans="1:3" ht="33">
      <c r="A48" s="325"/>
      <c r="B48" s="325"/>
      <c r="C48" s="317"/>
    </row>
    <row r="49" spans="1:3" ht="33">
      <c r="A49" s="325"/>
      <c r="B49" s="325"/>
      <c r="C49" s="317"/>
    </row>
    <row r="50" spans="1:28" s="316" customFormat="1" ht="33">
      <c r="A50" s="325"/>
      <c r="B50" s="325"/>
      <c r="C50" s="317"/>
      <c r="D50" s="326"/>
      <c r="E50" s="326"/>
      <c r="O50" s="278"/>
      <c r="P50" s="278"/>
      <c r="U50" s="344"/>
      <c r="V50" s="278"/>
      <c r="W50" s="278"/>
      <c r="X50" s="278"/>
      <c r="Y50" s="278"/>
      <c r="Z50" s="278"/>
      <c r="AA50" s="278"/>
      <c r="AB50" s="278"/>
    </row>
    <row r="51" spans="1:28" s="316" customFormat="1" ht="33">
      <c r="A51" s="325"/>
      <c r="B51" s="325"/>
      <c r="C51" s="317"/>
      <c r="D51" s="326"/>
      <c r="E51" s="326"/>
      <c r="O51" s="278"/>
      <c r="P51" s="278"/>
      <c r="U51" s="344"/>
      <c r="V51" s="278"/>
      <c r="W51" s="278"/>
      <c r="X51" s="278"/>
      <c r="Y51" s="278"/>
      <c r="Z51" s="278"/>
      <c r="AA51" s="278"/>
      <c r="AB51" s="278"/>
    </row>
    <row r="52" spans="1:28" s="316" customFormat="1" ht="33">
      <c r="A52" s="325"/>
      <c r="B52" s="325"/>
      <c r="C52" s="317"/>
      <c r="D52" s="326"/>
      <c r="E52" s="326"/>
      <c r="O52" s="278"/>
      <c r="P52" s="278"/>
      <c r="U52" s="344"/>
      <c r="V52" s="278"/>
      <c r="W52" s="278"/>
      <c r="X52" s="278"/>
      <c r="Y52" s="278"/>
      <c r="Z52" s="278"/>
      <c r="AA52" s="278"/>
      <c r="AB52" s="278"/>
    </row>
    <row r="53" spans="1:28" s="316" customFormat="1" ht="33">
      <c r="A53" s="325"/>
      <c r="B53" s="325"/>
      <c r="C53" s="317"/>
      <c r="D53" s="326"/>
      <c r="E53" s="326"/>
      <c r="O53" s="278"/>
      <c r="P53" s="278"/>
      <c r="U53" s="344"/>
      <c r="V53" s="278"/>
      <c r="W53" s="278"/>
      <c r="X53" s="278"/>
      <c r="Y53" s="278"/>
      <c r="Z53" s="278"/>
      <c r="AA53" s="278"/>
      <c r="AB53" s="278"/>
    </row>
    <row r="54" spans="1:28" s="316" customFormat="1" ht="33">
      <c r="A54" s="325"/>
      <c r="B54" s="325"/>
      <c r="C54" s="317"/>
      <c r="D54" s="326"/>
      <c r="E54" s="326"/>
      <c r="O54" s="278"/>
      <c r="P54" s="278"/>
      <c r="U54" s="344"/>
      <c r="V54" s="278"/>
      <c r="W54" s="278"/>
      <c r="X54" s="278"/>
      <c r="Y54" s="278"/>
      <c r="Z54" s="278"/>
      <c r="AA54" s="278"/>
      <c r="AB54" s="278"/>
    </row>
    <row r="55" spans="1:28" s="316" customFormat="1" ht="33">
      <c r="A55" s="325"/>
      <c r="B55" s="325"/>
      <c r="C55" s="317"/>
      <c r="D55" s="326"/>
      <c r="E55" s="326"/>
      <c r="O55" s="278"/>
      <c r="P55" s="278"/>
      <c r="U55" s="344"/>
      <c r="V55" s="278"/>
      <c r="W55" s="278"/>
      <c r="X55" s="278"/>
      <c r="Y55" s="278"/>
      <c r="Z55" s="278"/>
      <c r="AA55" s="278"/>
      <c r="AB55" s="278"/>
    </row>
    <row r="56" spans="1:28" s="316" customFormat="1" ht="33">
      <c r="A56" s="325"/>
      <c r="B56" s="325"/>
      <c r="C56" s="317"/>
      <c r="D56" s="326"/>
      <c r="E56" s="326"/>
      <c r="O56" s="278"/>
      <c r="P56" s="278"/>
      <c r="U56" s="344"/>
      <c r="V56" s="278"/>
      <c r="W56" s="278"/>
      <c r="X56" s="278"/>
      <c r="Y56" s="278"/>
      <c r="Z56" s="278"/>
      <c r="AA56" s="278"/>
      <c r="AB56" s="278"/>
    </row>
    <row r="57" spans="1:28" s="316" customFormat="1" ht="33">
      <c r="A57" s="325"/>
      <c r="B57" s="325"/>
      <c r="C57" s="317"/>
      <c r="D57" s="326"/>
      <c r="E57" s="326"/>
      <c r="O57" s="278"/>
      <c r="P57" s="278"/>
      <c r="U57" s="344"/>
      <c r="V57" s="278"/>
      <c r="W57" s="278"/>
      <c r="X57" s="278"/>
      <c r="Y57" s="278"/>
      <c r="Z57" s="278"/>
      <c r="AA57" s="278"/>
      <c r="AB57" s="278"/>
    </row>
    <row r="58" spans="1:28" s="316" customFormat="1" ht="33">
      <c r="A58" s="325"/>
      <c r="B58" s="325"/>
      <c r="C58" s="317"/>
      <c r="D58" s="326"/>
      <c r="E58" s="326"/>
      <c r="O58" s="278"/>
      <c r="P58" s="278"/>
      <c r="U58" s="344"/>
      <c r="V58" s="278"/>
      <c r="W58" s="278"/>
      <c r="X58" s="278"/>
      <c r="Y58" s="278"/>
      <c r="Z58" s="278"/>
      <c r="AA58" s="278"/>
      <c r="AB58" s="278"/>
    </row>
    <row r="59" spans="1:28" s="316" customFormat="1" ht="33">
      <c r="A59" s="325"/>
      <c r="B59" s="325"/>
      <c r="C59" s="317"/>
      <c r="D59" s="326"/>
      <c r="E59" s="326"/>
      <c r="O59" s="278"/>
      <c r="P59" s="278"/>
      <c r="U59" s="344"/>
      <c r="V59" s="278"/>
      <c r="W59" s="278"/>
      <c r="X59" s="278"/>
      <c r="Y59" s="278"/>
      <c r="Z59" s="278"/>
      <c r="AA59" s="278"/>
      <c r="AB59" s="278"/>
    </row>
    <row r="60" spans="1:28" s="316" customFormat="1" ht="33">
      <c r="A60" s="325"/>
      <c r="B60" s="325"/>
      <c r="C60" s="317"/>
      <c r="D60" s="326"/>
      <c r="E60" s="326"/>
      <c r="O60" s="278"/>
      <c r="P60" s="278"/>
      <c r="U60" s="344"/>
      <c r="V60" s="278"/>
      <c r="W60" s="278"/>
      <c r="X60" s="278"/>
      <c r="Y60" s="278"/>
      <c r="Z60" s="278"/>
      <c r="AA60" s="278"/>
      <c r="AB60" s="278"/>
    </row>
    <row r="61" spans="1:28" s="316" customFormat="1" ht="33">
      <c r="A61" s="325"/>
      <c r="B61" s="325"/>
      <c r="C61" s="317"/>
      <c r="D61" s="326"/>
      <c r="E61" s="326"/>
      <c r="O61" s="278"/>
      <c r="P61" s="278"/>
      <c r="U61" s="344"/>
      <c r="V61" s="278"/>
      <c r="W61" s="278"/>
      <c r="X61" s="278"/>
      <c r="Y61" s="278"/>
      <c r="Z61" s="278"/>
      <c r="AA61" s="278"/>
      <c r="AB61" s="278"/>
    </row>
    <row r="62" spans="1:28" s="316" customFormat="1" ht="33">
      <c r="A62" s="325"/>
      <c r="B62" s="325"/>
      <c r="C62" s="317"/>
      <c r="D62" s="326"/>
      <c r="E62" s="326"/>
      <c r="O62" s="278"/>
      <c r="P62" s="278"/>
      <c r="U62" s="344"/>
      <c r="V62" s="278"/>
      <c r="W62" s="278"/>
      <c r="X62" s="278"/>
      <c r="Y62" s="278"/>
      <c r="Z62" s="278"/>
      <c r="AA62" s="278"/>
      <c r="AB62" s="278"/>
    </row>
    <row r="63" spans="1:28" s="316" customFormat="1" ht="33">
      <c r="A63" s="325"/>
      <c r="B63" s="325"/>
      <c r="C63" s="317"/>
      <c r="D63" s="326"/>
      <c r="E63" s="326"/>
      <c r="O63" s="278"/>
      <c r="P63" s="278"/>
      <c r="U63" s="344"/>
      <c r="V63" s="278"/>
      <c r="W63" s="278"/>
      <c r="X63" s="278"/>
      <c r="Y63" s="278"/>
      <c r="Z63" s="278"/>
      <c r="AA63" s="278"/>
      <c r="AB63" s="278"/>
    </row>
    <row r="64" spans="1:28" s="316" customFormat="1" ht="33">
      <c r="A64" s="325"/>
      <c r="B64" s="325"/>
      <c r="C64" s="317"/>
      <c r="D64" s="326"/>
      <c r="E64" s="326"/>
      <c r="O64" s="278"/>
      <c r="P64" s="278"/>
      <c r="U64" s="344"/>
      <c r="V64" s="278"/>
      <c r="W64" s="278"/>
      <c r="X64" s="278"/>
      <c r="Y64" s="278"/>
      <c r="Z64" s="278"/>
      <c r="AA64" s="278"/>
      <c r="AB64" s="278"/>
    </row>
    <row r="65" spans="1:28" s="316" customFormat="1" ht="33">
      <c r="A65" s="325"/>
      <c r="B65" s="325"/>
      <c r="C65" s="317"/>
      <c r="D65" s="326"/>
      <c r="E65" s="326"/>
      <c r="O65" s="278"/>
      <c r="P65" s="278"/>
      <c r="U65" s="344"/>
      <c r="V65" s="278"/>
      <c r="W65" s="278"/>
      <c r="X65" s="278"/>
      <c r="Y65" s="278"/>
      <c r="Z65" s="278"/>
      <c r="AA65" s="278"/>
      <c r="AB65" s="278"/>
    </row>
    <row r="66" spans="1:28" s="316" customFormat="1" ht="33">
      <c r="A66" s="325"/>
      <c r="B66" s="325"/>
      <c r="C66" s="317"/>
      <c r="D66" s="326"/>
      <c r="E66" s="326"/>
      <c r="O66" s="278"/>
      <c r="P66" s="278"/>
      <c r="U66" s="344"/>
      <c r="V66" s="278"/>
      <c r="W66" s="278"/>
      <c r="X66" s="278"/>
      <c r="Y66" s="278"/>
      <c r="Z66" s="278"/>
      <c r="AA66" s="278"/>
      <c r="AB66" s="278"/>
    </row>
    <row r="67" spans="1:28" s="316" customFormat="1" ht="33">
      <c r="A67" s="325"/>
      <c r="B67" s="325"/>
      <c r="C67" s="317"/>
      <c r="D67" s="326"/>
      <c r="E67" s="326"/>
      <c r="O67" s="278"/>
      <c r="P67" s="278"/>
      <c r="U67" s="344"/>
      <c r="V67" s="278"/>
      <c r="W67" s="278"/>
      <c r="X67" s="278"/>
      <c r="Y67" s="278"/>
      <c r="Z67" s="278"/>
      <c r="AA67" s="278"/>
      <c r="AB67" s="278"/>
    </row>
    <row r="68" spans="1:28" s="316" customFormat="1" ht="33">
      <c r="A68" s="325"/>
      <c r="B68" s="325"/>
      <c r="C68" s="317"/>
      <c r="D68" s="326"/>
      <c r="E68" s="326"/>
      <c r="O68" s="278"/>
      <c r="P68" s="278"/>
      <c r="U68" s="344"/>
      <c r="V68" s="278"/>
      <c r="W68" s="278"/>
      <c r="X68" s="278"/>
      <c r="Y68" s="278"/>
      <c r="Z68" s="278"/>
      <c r="AA68" s="278"/>
      <c r="AB68" s="278"/>
    </row>
    <row r="69" spans="1:28" s="316" customFormat="1" ht="33">
      <c r="A69" s="325"/>
      <c r="B69" s="325"/>
      <c r="C69" s="317"/>
      <c r="D69" s="326"/>
      <c r="E69" s="326"/>
      <c r="O69" s="278"/>
      <c r="P69" s="278"/>
      <c r="U69" s="344"/>
      <c r="V69" s="278"/>
      <c r="W69" s="278"/>
      <c r="X69" s="278"/>
      <c r="Y69" s="278"/>
      <c r="Z69" s="278"/>
      <c r="AA69" s="278"/>
      <c r="AB69" s="278"/>
    </row>
    <row r="70" spans="1:28" s="316" customFormat="1" ht="33">
      <c r="A70" s="325"/>
      <c r="B70" s="325"/>
      <c r="C70" s="317"/>
      <c r="D70" s="326"/>
      <c r="E70" s="326"/>
      <c r="O70" s="278"/>
      <c r="P70" s="278"/>
      <c r="U70" s="344"/>
      <c r="V70" s="278"/>
      <c r="W70" s="278"/>
      <c r="X70" s="278"/>
      <c r="Y70" s="278"/>
      <c r="Z70" s="278"/>
      <c r="AA70" s="278"/>
      <c r="AB70" s="278"/>
    </row>
    <row r="71" spans="1:28" s="316" customFormat="1" ht="33">
      <c r="A71" s="325"/>
      <c r="B71" s="325"/>
      <c r="C71" s="317"/>
      <c r="D71" s="326"/>
      <c r="E71" s="326"/>
      <c r="O71" s="278"/>
      <c r="P71" s="278"/>
      <c r="U71" s="344"/>
      <c r="V71" s="278"/>
      <c r="W71" s="278"/>
      <c r="X71" s="278"/>
      <c r="Y71" s="278"/>
      <c r="Z71" s="278"/>
      <c r="AA71" s="278"/>
      <c r="AB71" s="278"/>
    </row>
    <row r="72" spans="1:28" s="316" customFormat="1" ht="33">
      <c r="A72" s="325"/>
      <c r="B72" s="325"/>
      <c r="C72" s="317"/>
      <c r="D72" s="326"/>
      <c r="E72" s="326"/>
      <c r="O72" s="278"/>
      <c r="P72" s="278"/>
      <c r="U72" s="344"/>
      <c r="V72" s="278"/>
      <c r="W72" s="278"/>
      <c r="X72" s="278"/>
      <c r="Y72" s="278"/>
      <c r="Z72" s="278"/>
      <c r="AA72" s="278"/>
      <c r="AB72" s="278"/>
    </row>
    <row r="73" spans="1:28" s="316" customFormat="1" ht="33">
      <c r="A73" s="325"/>
      <c r="B73" s="325"/>
      <c r="C73" s="317"/>
      <c r="D73" s="326"/>
      <c r="E73" s="326"/>
      <c r="O73" s="278"/>
      <c r="P73" s="278"/>
      <c r="U73" s="344"/>
      <c r="V73" s="278"/>
      <c r="W73" s="278"/>
      <c r="X73" s="278"/>
      <c r="Y73" s="278"/>
      <c r="Z73" s="278"/>
      <c r="AA73" s="278"/>
      <c r="AB73" s="278"/>
    </row>
    <row r="74" spans="1:28" s="316" customFormat="1" ht="33">
      <c r="A74" s="325"/>
      <c r="B74" s="325"/>
      <c r="C74" s="317"/>
      <c r="D74" s="326"/>
      <c r="E74" s="326"/>
      <c r="O74" s="278"/>
      <c r="P74" s="278"/>
      <c r="U74" s="344"/>
      <c r="V74" s="278"/>
      <c r="W74" s="278"/>
      <c r="X74" s="278"/>
      <c r="Y74" s="278"/>
      <c r="Z74" s="278"/>
      <c r="AA74" s="278"/>
      <c r="AB74" s="278"/>
    </row>
    <row r="75" spans="1:28" s="316" customFormat="1" ht="33">
      <c r="A75" s="325"/>
      <c r="B75" s="325"/>
      <c r="C75" s="317"/>
      <c r="D75" s="326"/>
      <c r="E75" s="326"/>
      <c r="O75" s="278"/>
      <c r="P75" s="278"/>
      <c r="U75" s="344"/>
      <c r="V75" s="278"/>
      <c r="W75" s="278"/>
      <c r="X75" s="278"/>
      <c r="Y75" s="278"/>
      <c r="Z75" s="278"/>
      <c r="AA75" s="278"/>
      <c r="AB75" s="278"/>
    </row>
    <row r="76" spans="1:28" s="316" customFormat="1" ht="33">
      <c r="A76" s="325"/>
      <c r="B76" s="325"/>
      <c r="C76" s="317"/>
      <c r="D76" s="326"/>
      <c r="E76" s="326"/>
      <c r="O76" s="278"/>
      <c r="P76" s="278"/>
      <c r="U76" s="344"/>
      <c r="V76" s="278"/>
      <c r="W76" s="278"/>
      <c r="X76" s="278"/>
      <c r="Y76" s="278"/>
      <c r="Z76" s="278"/>
      <c r="AA76" s="278"/>
      <c r="AB76" s="278"/>
    </row>
    <row r="77" spans="1:28" s="316" customFormat="1" ht="33">
      <c r="A77" s="325"/>
      <c r="B77" s="325"/>
      <c r="C77" s="317"/>
      <c r="D77" s="326"/>
      <c r="E77" s="326"/>
      <c r="O77" s="278"/>
      <c r="P77" s="278"/>
      <c r="U77" s="344"/>
      <c r="V77" s="278"/>
      <c r="W77" s="278"/>
      <c r="X77" s="278"/>
      <c r="Y77" s="278"/>
      <c r="Z77" s="278"/>
      <c r="AA77" s="278"/>
      <c r="AB77" s="278"/>
    </row>
    <row r="78" spans="1:28" s="316" customFormat="1" ht="33">
      <c r="A78" s="325"/>
      <c r="B78" s="325"/>
      <c r="C78" s="317"/>
      <c r="D78" s="326"/>
      <c r="E78" s="326"/>
      <c r="O78" s="278"/>
      <c r="P78" s="278"/>
      <c r="U78" s="344"/>
      <c r="V78" s="278"/>
      <c r="W78" s="278"/>
      <c r="X78" s="278"/>
      <c r="Y78" s="278"/>
      <c r="Z78" s="278"/>
      <c r="AA78" s="278"/>
      <c r="AB78" s="278"/>
    </row>
    <row r="79" spans="1:28" s="316" customFormat="1" ht="33">
      <c r="A79" s="325"/>
      <c r="B79" s="325"/>
      <c r="C79" s="317"/>
      <c r="D79" s="326"/>
      <c r="E79" s="326"/>
      <c r="O79" s="278"/>
      <c r="P79" s="278"/>
      <c r="U79" s="344"/>
      <c r="V79" s="278"/>
      <c r="W79" s="278"/>
      <c r="X79" s="278"/>
      <c r="Y79" s="278"/>
      <c r="Z79" s="278"/>
      <c r="AA79" s="278"/>
      <c r="AB79" s="278"/>
    </row>
    <row r="80" spans="1:28" s="316" customFormat="1" ht="33">
      <c r="A80" s="325"/>
      <c r="B80" s="325"/>
      <c r="C80" s="317"/>
      <c r="D80" s="326"/>
      <c r="E80" s="326"/>
      <c r="O80" s="278"/>
      <c r="P80" s="278"/>
      <c r="U80" s="344"/>
      <c r="V80" s="278"/>
      <c r="W80" s="278"/>
      <c r="X80" s="278"/>
      <c r="Y80" s="278"/>
      <c r="Z80" s="278"/>
      <c r="AA80" s="278"/>
      <c r="AB80" s="278"/>
    </row>
    <row r="81" spans="1:28" s="316" customFormat="1" ht="33">
      <c r="A81" s="325"/>
      <c r="B81" s="325"/>
      <c r="C81" s="317"/>
      <c r="D81" s="326"/>
      <c r="E81" s="326"/>
      <c r="O81" s="278"/>
      <c r="P81" s="278"/>
      <c r="U81" s="344"/>
      <c r="V81" s="278"/>
      <c r="W81" s="278"/>
      <c r="X81" s="278"/>
      <c r="Y81" s="278"/>
      <c r="Z81" s="278"/>
      <c r="AA81" s="278"/>
      <c r="AB81" s="278"/>
    </row>
    <row r="82" spans="1:28" s="316" customFormat="1" ht="33">
      <c r="A82" s="325"/>
      <c r="B82" s="325"/>
      <c r="C82" s="317"/>
      <c r="D82" s="326"/>
      <c r="E82" s="326"/>
      <c r="O82" s="278"/>
      <c r="P82" s="278"/>
      <c r="U82" s="344"/>
      <c r="V82" s="278"/>
      <c r="W82" s="278"/>
      <c r="X82" s="278"/>
      <c r="Y82" s="278"/>
      <c r="Z82" s="278"/>
      <c r="AA82" s="278"/>
      <c r="AB82" s="278"/>
    </row>
    <row r="83" spans="1:28" s="316" customFormat="1" ht="33">
      <c r="A83" s="325"/>
      <c r="B83" s="325"/>
      <c r="C83" s="317"/>
      <c r="D83" s="326"/>
      <c r="E83" s="326"/>
      <c r="O83" s="278"/>
      <c r="P83" s="278"/>
      <c r="U83" s="344"/>
      <c r="V83" s="278"/>
      <c r="W83" s="278"/>
      <c r="X83" s="278"/>
      <c r="Y83" s="278"/>
      <c r="Z83" s="278"/>
      <c r="AA83" s="278"/>
      <c r="AB83" s="278"/>
    </row>
    <row r="84" spans="1:28" s="316" customFormat="1" ht="33">
      <c r="A84" s="325"/>
      <c r="B84" s="325"/>
      <c r="C84" s="317"/>
      <c r="D84" s="326"/>
      <c r="E84" s="326"/>
      <c r="O84" s="278"/>
      <c r="P84" s="278"/>
      <c r="U84" s="344"/>
      <c r="V84" s="278"/>
      <c r="W84" s="278"/>
      <c r="X84" s="278"/>
      <c r="Y84" s="278"/>
      <c r="Z84" s="278"/>
      <c r="AA84" s="278"/>
      <c r="AB84" s="278"/>
    </row>
    <row r="85" spans="1:28" s="316" customFormat="1" ht="33">
      <c r="A85" s="325"/>
      <c r="B85" s="325"/>
      <c r="C85" s="317"/>
      <c r="D85" s="326"/>
      <c r="E85" s="326"/>
      <c r="O85" s="278"/>
      <c r="P85" s="278"/>
      <c r="U85" s="344"/>
      <c r="V85" s="278"/>
      <c r="W85" s="278"/>
      <c r="X85" s="278"/>
      <c r="Y85" s="278"/>
      <c r="Z85" s="278"/>
      <c r="AA85" s="278"/>
      <c r="AB85" s="278"/>
    </row>
    <row r="86" spans="1:28" s="316" customFormat="1" ht="33">
      <c r="A86" s="325"/>
      <c r="B86" s="325"/>
      <c r="C86" s="317"/>
      <c r="D86" s="326"/>
      <c r="E86" s="326"/>
      <c r="O86" s="278"/>
      <c r="P86" s="278"/>
      <c r="U86" s="344"/>
      <c r="V86" s="278"/>
      <c r="W86" s="278"/>
      <c r="X86" s="278"/>
      <c r="Y86" s="278"/>
      <c r="Z86" s="278"/>
      <c r="AA86" s="278"/>
      <c r="AB86" s="278"/>
    </row>
    <row r="87" spans="1:28" s="316" customFormat="1" ht="33">
      <c r="A87" s="325"/>
      <c r="B87" s="325"/>
      <c r="C87" s="317"/>
      <c r="D87" s="326"/>
      <c r="E87" s="326"/>
      <c r="O87" s="278"/>
      <c r="P87" s="278"/>
      <c r="U87" s="344"/>
      <c r="V87" s="278"/>
      <c r="W87" s="278"/>
      <c r="X87" s="278"/>
      <c r="Y87" s="278"/>
      <c r="Z87" s="278"/>
      <c r="AA87" s="278"/>
      <c r="AB87" s="278"/>
    </row>
    <row r="88" spans="1:28" s="316" customFormat="1" ht="33">
      <c r="A88" s="325"/>
      <c r="B88" s="325"/>
      <c r="C88" s="317"/>
      <c r="D88" s="326"/>
      <c r="E88" s="326"/>
      <c r="O88" s="278"/>
      <c r="P88" s="278"/>
      <c r="U88" s="344"/>
      <c r="V88" s="278"/>
      <c r="W88" s="278"/>
      <c r="X88" s="278"/>
      <c r="Y88" s="278"/>
      <c r="Z88" s="278"/>
      <c r="AA88" s="278"/>
      <c r="AB88" s="278"/>
    </row>
    <row r="89" spans="1:28" s="316" customFormat="1" ht="33">
      <c r="A89" s="325"/>
      <c r="B89" s="325"/>
      <c r="C89" s="317"/>
      <c r="D89" s="326"/>
      <c r="E89" s="326"/>
      <c r="O89" s="278"/>
      <c r="P89" s="278"/>
      <c r="U89" s="344"/>
      <c r="V89" s="278"/>
      <c r="W89" s="278"/>
      <c r="X89" s="278"/>
      <c r="Y89" s="278"/>
      <c r="Z89" s="278"/>
      <c r="AA89" s="278"/>
      <c r="AB89" s="278"/>
    </row>
    <row r="90" spans="1:28" s="316" customFormat="1" ht="33">
      <c r="A90" s="325"/>
      <c r="B90" s="325"/>
      <c r="C90" s="317"/>
      <c r="D90" s="326"/>
      <c r="E90" s="326"/>
      <c r="O90" s="278"/>
      <c r="P90" s="278"/>
      <c r="U90" s="344"/>
      <c r="V90" s="278"/>
      <c r="W90" s="278"/>
      <c r="X90" s="278"/>
      <c r="Y90" s="278"/>
      <c r="Z90" s="278"/>
      <c r="AA90" s="278"/>
      <c r="AB90" s="278"/>
    </row>
    <row r="91" spans="1:28" s="316" customFormat="1" ht="33">
      <c r="A91" s="325"/>
      <c r="B91" s="325"/>
      <c r="C91" s="317"/>
      <c r="D91" s="326"/>
      <c r="E91" s="326"/>
      <c r="O91" s="278"/>
      <c r="P91" s="278"/>
      <c r="U91" s="344"/>
      <c r="V91" s="278"/>
      <c r="W91" s="278"/>
      <c r="X91" s="278"/>
      <c r="Y91" s="278"/>
      <c r="Z91" s="278"/>
      <c r="AA91" s="278"/>
      <c r="AB91" s="278"/>
    </row>
    <row r="92" spans="1:28" s="316" customFormat="1" ht="33">
      <c r="A92" s="325"/>
      <c r="B92" s="325"/>
      <c r="C92" s="317"/>
      <c r="D92" s="326"/>
      <c r="E92" s="326"/>
      <c r="O92" s="278"/>
      <c r="P92" s="278"/>
      <c r="U92" s="344"/>
      <c r="V92" s="278"/>
      <c r="W92" s="278"/>
      <c r="X92" s="278"/>
      <c r="Y92" s="278"/>
      <c r="Z92" s="278"/>
      <c r="AA92" s="278"/>
      <c r="AB92" s="278"/>
    </row>
    <row r="93" spans="1:28" s="316" customFormat="1" ht="33">
      <c r="A93" s="325"/>
      <c r="B93" s="325"/>
      <c r="C93" s="317"/>
      <c r="D93" s="326"/>
      <c r="E93" s="326"/>
      <c r="O93" s="278"/>
      <c r="P93" s="278"/>
      <c r="U93" s="344"/>
      <c r="V93" s="278"/>
      <c r="W93" s="278"/>
      <c r="X93" s="278"/>
      <c r="Y93" s="278"/>
      <c r="Z93" s="278"/>
      <c r="AA93" s="278"/>
      <c r="AB93" s="278"/>
    </row>
    <row r="94" spans="1:28" s="316" customFormat="1" ht="33">
      <c r="A94" s="325"/>
      <c r="B94" s="325"/>
      <c r="C94" s="317"/>
      <c r="D94" s="326"/>
      <c r="E94" s="326"/>
      <c r="O94" s="278"/>
      <c r="P94" s="278"/>
      <c r="U94" s="344"/>
      <c r="V94" s="278"/>
      <c r="W94" s="278"/>
      <c r="X94" s="278"/>
      <c r="Y94" s="278"/>
      <c r="Z94" s="278"/>
      <c r="AA94" s="278"/>
      <c r="AB94" s="278"/>
    </row>
    <row r="95" spans="1:28" s="316" customFormat="1" ht="33">
      <c r="A95" s="325"/>
      <c r="B95" s="325"/>
      <c r="C95" s="317"/>
      <c r="D95" s="326"/>
      <c r="E95" s="326"/>
      <c r="O95" s="278"/>
      <c r="P95" s="278"/>
      <c r="U95" s="344"/>
      <c r="V95" s="278"/>
      <c r="W95" s="278"/>
      <c r="X95" s="278"/>
      <c r="Y95" s="278"/>
      <c r="Z95" s="278"/>
      <c r="AA95" s="278"/>
      <c r="AB95" s="278"/>
    </row>
    <row r="96" spans="1:28" s="316" customFormat="1" ht="33">
      <c r="A96" s="325"/>
      <c r="B96" s="325"/>
      <c r="C96" s="317"/>
      <c r="D96" s="326"/>
      <c r="E96" s="326"/>
      <c r="O96" s="278"/>
      <c r="P96" s="278"/>
      <c r="U96" s="344"/>
      <c r="V96" s="278"/>
      <c r="W96" s="278"/>
      <c r="X96" s="278"/>
      <c r="Y96" s="278"/>
      <c r="Z96" s="278"/>
      <c r="AA96" s="278"/>
      <c r="AB96" s="278"/>
    </row>
    <row r="97" spans="1:28" s="316" customFormat="1" ht="33">
      <c r="A97" s="325"/>
      <c r="B97" s="325"/>
      <c r="C97" s="317"/>
      <c r="D97" s="326"/>
      <c r="E97" s="326"/>
      <c r="O97" s="278"/>
      <c r="P97" s="278"/>
      <c r="U97" s="344"/>
      <c r="V97" s="278"/>
      <c r="W97" s="278"/>
      <c r="X97" s="278"/>
      <c r="Y97" s="278"/>
      <c r="Z97" s="278"/>
      <c r="AA97" s="278"/>
      <c r="AB97" s="278"/>
    </row>
    <row r="98" spans="1:28" s="316" customFormat="1" ht="33">
      <c r="A98" s="325"/>
      <c r="B98" s="325"/>
      <c r="C98" s="317"/>
      <c r="D98" s="326"/>
      <c r="E98" s="326"/>
      <c r="O98" s="278"/>
      <c r="P98" s="278"/>
      <c r="U98" s="344"/>
      <c r="V98" s="278"/>
      <c r="W98" s="278"/>
      <c r="X98" s="278"/>
      <c r="Y98" s="278"/>
      <c r="Z98" s="278"/>
      <c r="AA98" s="278"/>
      <c r="AB98" s="278"/>
    </row>
    <row r="99" spans="1:28" s="316" customFormat="1" ht="33">
      <c r="A99" s="325"/>
      <c r="B99" s="325"/>
      <c r="C99" s="317"/>
      <c r="D99" s="326"/>
      <c r="E99" s="326"/>
      <c r="O99" s="278"/>
      <c r="P99" s="278"/>
      <c r="U99" s="344"/>
      <c r="V99" s="278"/>
      <c r="W99" s="278"/>
      <c r="X99" s="278"/>
      <c r="Y99" s="278"/>
      <c r="Z99" s="278"/>
      <c r="AA99" s="278"/>
      <c r="AB99" s="278"/>
    </row>
    <row r="100" spans="1:28" s="316" customFormat="1" ht="33">
      <c r="A100" s="325"/>
      <c r="B100" s="325"/>
      <c r="C100" s="317"/>
      <c r="D100" s="326"/>
      <c r="E100" s="326"/>
      <c r="O100" s="278"/>
      <c r="P100" s="278"/>
      <c r="U100" s="344"/>
      <c r="V100" s="278"/>
      <c r="W100" s="278"/>
      <c r="X100" s="278"/>
      <c r="Y100" s="278"/>
      <c r="Z100" s="278"/>
      <c r="AA100" s="278"/>
      <c r="AB100" s="278"/>
    </row>
    <row r="101" spans="1:28" s="316" customFormat="1" ht="33">
      <c r="A101" s="325"/>
      <c r="B101" s="325"/>
      <c r="C101" s="317"/>
      <c r="D101" s="326"/>
      <c r="E101" s="326"/>
      <c r="O101" s="278"/>
      <c r="P101" s="278"/>
      <c r="U101" s="344"/>
      <c r="V101" s="278"/>
      <c r="W101" s="278"/>
      <c r="X101" s="278"/>
      <c r="Y101" s="278"/>
      <c r="Z101" s="278"/>
      <c r="AA101" s="278"/>
      <c r="AB101" s="278"/>
    </row>
    <row r="102" spans="1:28" s="316" customFormat="1" ht="33">
      <c r="A102" s="325"/>
      <c r="B102" s="325"/>
      <c r="C102" s="317"/>
      <c r="D102" s="326"/>
      <c r="E102" s="326"/>
      <c r="O102" s="278"/>
      <c r="P102" s="278"/>
      <c r="U102" s="344"/>
      <c r="V102" s="278"/>
      <c r="W102" s="278"/>
      <c r="X102" s="278"/>
      <c r="Y102" s="278"/>
      <c r="Z102" s="278"/>
      <c r="AA102" s="278"/>
      <c r="AB102" s="278"/>
    </row>
    <row r="103" spans="1:28" s="316" customFormat="1" ht="33">
      <c r="A103" s="325"/>
      <c r="B103" s="325"/>
      <c r="C103" s="317"/>
      <c r="D103" s="326"/>
      <c r="E103" s="326"/>
      <c r="O103" s="278"/>
      <c r="P103" s="278"/>
      <c r="U103" s="344"/>
      <c r="V103" s="278"/>
      <c r="W103" s="278"/>
      <c r="X103" s="278"/>
      <c r="Y103" s="278"/>
      <c r="Z103" s="278"/>
      <c r="AA103" s="278"/>
      <c r="AB103" s="278"/>
    </row>
    <row r="104" spans="1:28" s="316" customFormat="1" ht="33">
      <c r="A104" s="325"/>
      <c r="B104" s="325"/>
      <c r="C104" s="317"/>
      <c r="D104" s="326"/>
      <c r="E104" s="326"/>
      <c r="O104" s="278"/>
      <c r="P104" s="278"/>
      <c r="U104" s="344"/>
      <c r="V104" s="278"/>
      <c r="W104" s="278"/>
      <c r="X104" s="278"/>
      <c r="Y104" s="278"/>
      <c r="Z104" s="278"/>
      <c r="AA104" s="278"/>
      <c r="AB104" s="278"/>
    </row>
    <row r="105" spans="1:28" s="316" customFormat="1" ht="33">
      <c r="A105" s="325"/>
      <c r="B105" s="325"/>
      <c r="C105" s="317"/>
      <c r="D105" s="326"/>
      <c r="E105" s="326"/>
      <c r="O105" s="278"/>
      <c r="P105" s="278"/>
      <c r="U105" s="344"/>
      <c r="V105" s="278"/>
      <c r="W105" s="278"/>
      <c r="X105" s="278"/>
      <c r="Y105" s="278"/>
      <c r="Z105" s="278"/>
      <c r="AA105" s="278"/>
      <c r="AB105" s="278"/>
    </row>
    <row r="106" spans="1:28" s="316" customFormat="1" ht="33">
      <c r="A106" s="325"/>
      <c r="B106" s="325"/>
      <c r="C106" s="317"/>
      <c r="D106" s="326"/>
      <c r="E106" s="326"/>
      <c r="O106" s="278"/>
      <c r="P106" s="278"/>
      <c r="U106" s="344"/>
      <c r="V106" s="278"/>
      <c r="W106" s="278"/>
      <c r="X106" s="278"/>
      <c r="Y106" s="278"/>
      <c r="Z106" s="278"/>
      <c r="AA106" s="278"/>
      <c r="AB106" s="278"/>
    </row>
    <row r="107" spans="1:28" s="316" customFormat="1" ht="33">
      <c r="A107" s="325"/>
      <c r="B107" s="325"/>
      <c r="C107" s="317"/>
      <c r="D107" s="326"/>
      <c r="E107" s="326"/>
      <c r="O107" s="278"/>
      <c r="P107" s="278"/>
      <c r="U107" s="344"/>
      <c r="V107" s="278"/>
      <c r="W107" s="278"/>
      <c r="X107" s="278"/>
      <c r="Y107" s="278"/>
      <c r="Z107" s="278"/>
      <c r="AA107" s="278"/>
      <c r="AB107" s="278"/>
    </row>
    <row r="108" spans="1:28" s="316" customFormat="1" ht="33">
      <c r="A108" s="325"/>
      <c r="B108" s="325"/>
      <c r="C108" s="317"/>
      <c r="D108" s="326"/>
      <c r="E108" s="326"/>
      <c r="O108" s="278"/>
      <c r="P108" s="278"/>
      <c r="U108" s="344"/>
      <c r="V108" s="278"/>
      <c r="W108" s="278"/>
      <c r="X108" s="278"/>
      <c r="Y108" s="278"/>
      <c r="Z108" s="278"/>
      <c r="AA108" s="278"/>
      <c r="AB108" s="278"/>
    </row>
    <row r="109" spans="1:28" s="316" customFormat="1" ht="33">
      <c r="A109" s="325"/>
      <c r="B109" s="325"/>
      <c r="C109" s="317"/>
      <c r="D109" s="326"/>
      <c r="E109" s="326"/>
      <c r="O109" s="278"/>
      <c r="P109" s="278"/>
      <c r="U109" s="344"/>
      <c r="V109" s="278"/>
      <c r="W109" s="278"/>
      <c r="X109" s="278"/>
      <c r="Y109" s="278"/>
      <c r="Z109" s="278"/>
      <c r="AA109" s="278"/>
      <c r="AB109" s="278"/>
    </row>
    <row r="110" spans="1:28" s="316" customFormat="1" ht="33">
      <c r="A110" s="325"/>
      <c r="B110" s="325"/>
      <c r="C110" s="317"/>
      <c r="D110" s="326"/>
      <c r="E110" s="326"/>
      <c r="O110" s="278"/>
      <c r="P110" s="278"/>
      <c r="U110" s="344"/>
      <c r="V110" s="278"/>
      <c r="W110" s="278"/>
      <c r="X110" s="278"/>
      <c r="Y110" s="278"/>
      <c r="Z110" s="278"/>
      <c r="AA110" s="278"/>
      <c r="AB110" s="278"/>
    </row>
    <row r="111" spans="1:28" s="316" customFormat="1" ht="33">
      <c r="A111" s="325"/>
      <c r="B111" s="325"/>
      <c r="C111" s="317"/>
      <c r="D111" s="326"/>
      <c r="E111" s="326"/>
      <c r="O111" s="278"/>
      <c r="P111" s="278"/>
      <c r="U111" s="344"/>
      <c r="V111" s="278"/>
      <c r="W111" s="278"/>
      <c r="X111" s="278"/>
      <c r="Y111" s="278"/>
      <c r="Z111" s="278"/>
      <c r="AA111" s="278"/>
      <c r="AB111" s="278"/>
    </row>
    <row r="112" spans="1:28" s="316" customFormat="1" ht="33">
      <c r="A112" s="325"/>
      <c r="B112" s="325"/>
      <c r="C112" s="317"/>
      <c r="D112" s="326"/>
      <c r="E112" s="326"/>
      <c r="O112" s="278"/>
      <c r="P112" s="278"/>
      <c r="U112" s="344"/>
      <c r="V112" s="278"/>
      <c r="W112" s="278"/>
      <c r="X112" s="278"/>
      <c r="Y112" s="278"/>
      <c r="Z112" s="278"/>
      <c r="AA112" s="278"/>
      <c r="AB112" s="278"/>
    </row>
    <row r="113" spans="1:28" s="316" customFormat="1" ht="33">
      <c r="A113" s="325"/>
      <c r="B113" s="325"/>
      <c r="C113" s="317"/>
      <c r="D113" s="326"/>
      <c r="E113" s="326"/>
      <c r="O113" s="278"/>
      <c r="P113" s="278"/>
      <c r="U113" s="344"/>
      <c r="V113" s="278"/>
      <c r="W113" s="278"/>
      <c r="X113" s="278"/>
      <c r="Y113" s="278"/>
      <c r="Z113" s="278"/>
      <c r="AA113" s="278"/>
      <c r="AB113" s="278"/>
    </row>
    <row r="114" spans="1:28" s="316" customFormat="1" ht="33">
      <c r="A114" s="325"/>
      <c r="B114" s="325"/>
      <c r="C114" s="317"/>
      <c r="D114" s="326"/>
      <c r="E114" s="326"/>
      <c r="O114" s="278"/>
      <c r="P114" s="278"/>
      <c r="U114" s="344"/>
      <c r="V114" s="278"/>
      <c r="W114" s="278"/>
      <c r="X114" s="278"/>
      <c r="Y114" s="278"/>
      <c r="Z114" s="278"/>
      <c r="AA114" s="278"/>
      <c r="AB114" s="278"/>
    </row>
    <row r="115" spans="1:28" s="316" customFormat="1" ht="33">
      <c r="A115" s="325"/>
      <c r="B115" s="325"/>
      <c r="C115" s="317"/>
      <c r="D115" s="326"/>
      <c r="E115" s="326"/>
      <c r="O115" s="278"/>
      <c r="P115" s="278"/>
      <c r="U115" s="344"/>
      <c r="V115" s="278"/>
      <c r="W115" s="278"/>
      <c r="X115" s="278"/>
      <c r="Y115" s="278"/>
      <c r="Z115" s="278"/>
      <c r="AA115" s="278"/>
      <c r="AB115" s="278"/>
    </row>
    <row r="116" spans="1:28" s="316" customFormat="1" ht="33">
      <c r="A116" s="325"/>
      <c r="B116" s="325"/>
      <c r="C116" s="317"/>
      <c r="D116" s="326"/>
      <c r="E116" s="326"/>
      <c r="O116" s="278"/>
      <c r="P116" s="278"/>
      <c r="U116" s="344"/>
      <c r="V116" s="278"/>
      <c r="W116" s="278"/>
      <c r="X116" s="278"/>
      <c r="Y116" s="278"/>
      <c r="Z116" s="278"/>
      <c r="AA116" s="278"/>
      <c r="AB116" s="278"/>
    </row>
    <row r="117" spans="1:28" s="316" customFormat="1" ht="33">
      <c r="A117" s="325"/>
      <c r="B117" s="325"/>
      <c r="C117" s="317"/>
      <c r="D117" s="326"/>
      <c r="E117" s="326"/>
      <c r="O117" s="278"/>
      <c r="P117" s="278"/>
      <c r="U117" s="344"/>
      <c r="V117" s="278"/>
      <c r="W117" s="278"/>
      <c r="X117" s="278"/>
      <c r="Y117" s="278"/>
      <c r="Z117" s="278"/>
      <c r="AA117" s="278"/>
      <c r="AB117" s="278"/>
    </row>
    <row r="118" spans="1:28" s="316" customFormat="1" ht="33">
      <c r="A118" s="325"/>
      <c r="B118" s="325"/>
      <c r="C118" s="317"/>
      <c r="D118" s="326"/>
      <c r="E118" s="326"/>
      <c r="O118" s="278"/>
      <c r="P118" s="278"/>
      <c r="U118" s="344"/>
      <c r="V118" s="278"/>
      <c r="W118" s="278"/>
      <c r="X118" s="278"/>
      <c r="Y118" s="278"/>
      <c r="Z118" s="278"/>
      <c r="AA118" s="278"/>
      <c r="AB118" s="278"/>
    </row>
    <row r="119" spans="1:28" s="316" customFormat="1" ht="33">
      <c r="A119" s="325"/>
      <c r="B119" s="325"/>
      <c r="C119" s="317"/>
      <c r="D119" s="326"/>
      <c r="E119" s="326"/>
      <c r="O119" s="278"/>
      <c r="P119" s="278"/>
      <c r="U119" s="344"/>
      <c r="V119" s="278"/>
      <c r="W119" s="278"/>
      <c r="X119" s="278"/>
      <c r="Y119" s="278"/>
      <c r="Z119" s="278"/>
      <c r="AA119" s="278"/>
      <c r="AB119" s="278"/>
    </row>
    <row r="120" spans="1:28" s="316" customFormat="1" ht="33">
      <c r="A120" s="325"/>
      <c r="B120" s="325"/>
      <c r="C120" s="317"/>
      <c r="D120" s="326"/>
      <c r="E120" s="326"/>
      <c r="O120" s="278"/>
      <c r="P120" s="278"/>
      <c r="U120" s="344"/>
      <c r="V120" s="278"/>
      <c r="W120" s="278"/>
      <c r="X120" s="278"/>
      <c r="Y120" s="278"/>
      <c r="Z120" s="278"/>
      <c r="AA120" s="278"/>
      <c r="AB120" s="278"/>
    </row>
    <row r="121" spans="1:28" s="316" customFormat="1" ht="33">
      <c r="A121" s="325"/>
      <c r="B121" s="325"/>
      <c r="C121" s="317"/>
      <c r="D121" s="326"/>
      <c r="E121" s="326"/>
      <c r="O121" s="278"/>
      <c r="P121" s="278"/>
      <c r="U121" s="344"/>
      <c r="V121" s="278"/>
      <c r="W121" s="278"/>
      <c r="X121" s="278"/>
      <c r="Y121" s="278"/>
      <c r="Z121" s="278"/>
      <c r="AA121" s="278"/>
      <c r="AB121" s="278"/>
    </row>
    <row r="122" spans="1:28" s="316" customFormat="1" ht="33">
      <c r="A122" s="325"/>
      <c r="B122" s="325"/>
      <c r="C122" s="317"/>
      <c r="D122" s="326"/>
      <c r="E122" s="326"/>
      <c r="O122" s="278"/>
      <c r="P122" s="278"/>
      <c r="U122" s="344"/>
      <c r="V122" s="278"/>
      <c r="W122" s="278"/>
      <c r="X122" s="278"/>
      <c r="Y122" s="278"/>
      <c r="Z122" s="278"/>
      <c r="AA122" s="278"/>
      <c r="AB122" s="278"/>
    </row>
    <row r="123" spans="1:28" s="316" customFormat="1" ht="33">
      <c r="A123" s="325"/>
      <c r="B123" s="325"/>
      <c r="C123" s="317"/>
      <c r="D123" s="326"/>
      <c r="E123" s="326"/>
      <c r="O123" s="278"/>
      <c r="P123" s="278"/>
      <c r="U123" s="344"/>
      <c r="V123" s="278"/>
      <c r="W123" s="278"/>
      <c r="X123" s="278"/>
      <c r="Y123" s="278"/>
      <c r="Z123" s="278"/>
      <c r="AA123" s="278"/>
      <c r="AB123" s="278"/>
    </row>
    <row r="124" spans="1:28" s="316" customFormat="1" ht="33">
      <c r="A124" s="325"/>
      <c r="B124" s="325"/>
      <c r="C124" s="317"/>
      <c r="D124" s="326"/>
      <c r="E124" s="326"/>
      <c r="O124" s="278"/>
      <c r="P124" s="278"/>
      <c r="U124" s="344"/>
      <c r="V124" s="278"/>
      <c r="W124" s="278"/>
      <c r="X124" s="278"/>
      <c r="Y124" s="278"/>
      <c r="Z124" s="278"/>
      <c r="AA124" s="278"/>
      <c r="AB124" s="278"/>
    </row>
  </sheetData>
  <sheetProtection/>
  <mergeCells count="117">
    <mergeCell ref="L32:M32"/>
    <mergeCell ref="O32:T32"/>
    <mergeCell ref="O30:T30"/>
    <mergeCell ref="L6:M6"/>
    <mergeCell ref="Y6:Y7"/>
    <mergeCell ref="Y9:Y10"/>
    <mergeCell ref="O31:T31"/>
    <mergeCell ref="O29:T29"/>
    <mergeCell ref="U25:U26"/>
    <mergeCell ref="V25:V26"/>
    <mergeCell ref="H31:I31"/>
    <mergeCell ref="J31:K31"/>
    <mergeCell ref="L31:M31"/>
    <mergeCell ref="X9:X10"/>
    <mergeCell ref="X31:Y31"/>
    <mergeCell ref="A32:C32"/>
    <mergeCell ref="D32:E32"/>
    <mergeCell ref="F32:G32"/>
    <mergeCell ref="H32:I32"/>
    <mergeCell ref="J32:K32"/>
    <mergeCell ref="A30:C30"/>
    <mergeCell ref="D30:E30"/>
    <mergeCell ref="F30:G30"/>
    <mergeCell ref="H30:I30"/>
    <mergeCell ref="J30:K30"/>
    <mergeCell ref="L30:M30"/>
    <mergeCell ref="A31:C31"/>
    <mergeCell ref="D31:E31"/>
    <mergeCell ref="F31:G31"/>
    <mergeCell ref="O28:T28"/>
    <mergeCell ref="A29:C29"/>
    <mergeCell ref="D29:E29"/>
    <mergeCell ref="F29:G29"/>
    <mergeCell ref="H29:I29"/>
    <mergeCell ref="J29:K29"/>
    <mergeCell ref="L29:M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W25:W26"/>
    <mergeCell ref="X25:X26"/>
    <mergeCell ref="Y25:Y26"/>
    <mergeCell ref="A26:C26"/>
    <mergeCell ref="D26:E26"/>
    <mergeCell ref="F26:G26"/>
    <mergeCell ref="H26:I26"/>
    <mergeCell ref="J26:K26"/>
    <mergeCell ref="O21:T21"/>
    <mergeCell ref="O22:T22"/>
    <mergeCell ref="O23:T23"/>
    <mergeCell ref="O24:T24"/>
    <mergeCell ref="A25:C25"/>
    <mergeCell ref="O25:T26"/>
    <mergeCell ref="L26:M26"/>
    <mergeCell ref="B18:C18"/>
    <mergeCell ref="P18:T18"/>
    <mergeCell ref="B19:C19"/>
    <mergeCell ref="O19:T19"/>
    <mergeCell ref="B20:C20"/>
    <mergeCell ref="O20:T20"/>
    <mergeCell ref="P9:T1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P13:T13"/>
    <mergeCell ref="B14:C14"/>
    <mergeCell ref="P14:T14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J9:J10"/>
    <mergeCell ref="A8:A10"/>
    <mergeCell ref="B8:C8"/>
    <mergeCell ref="K9:K10"/>
    <mergeCell ref="L9:L10"/>
    <mergeCell ref="M9:M10"/>
    <mergeCell ref="E9:E10"/>
    <mergeCell ref="F9:F10"/>
    <mergeCell ref="G9:G10"/>
    <mergeCell ref="H9:H10"/>
    <mergeCell ref="I9:I10"/>
    <mergeCell ref="W6:W7"/>
    <mergeCell ref="D7:E7"/>
    <mergeCell ref="F7:G7"/>
    <mergeCell ref="H7:I7"/>
    <mergeCell ref="J7:K7"/>
    <mergeCell ref="L7:M7"/>
    <mergeCell ref="J6:K6"/>
    <mergeCell ref="X6:X7"/>
    <mergeCell ref="A1:W2"/>
    <mergeCell ref="A3:Y3"/>
    <mergeCell ref="A4:Y4"/>
    <mergeCell ref="A5:Y5"/>
    <mergeCell ref="D6:E6"/>
    <mergeCell ref="F6:G6"/>
    <mergeCell ref="H6:I6"/>
    <mergeCell ref="U6:U7"/>
    <mergeCell ref="V6:V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1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77"/>
  <sheetViews>
    <sheetView view="pageBreakPreview" zoomScale="40" zoomScaleSheetLayoutView="40" zoomScalePageLayoutView="0" workbookViewId="0" topLeftCell="A1">
      <pane xSplit="3" ySplit="9" topLeftCell="G10" activePane="bottomRight" state="frozen"/>
      <selection pane="topLeft" activeCell="A3" sqref="A3:Y3"/>
      <selection pane="topRight" activeCell="A3" sqref="A3:Y3"/>
      <selection pane="bottomLeft" activeCell="A3" sqref="A3:Y3"/>
      <selection pane="bottomRight" activeCell="A1" sqref="A1:F1"/>
    </sheetView>
  </sheetViews>
  <sheetFormatPr defaultColWidth="9.00390625" defaultRowHeight="12.75"/>
  <cols>
    <col min="1" max="1" width="14.875" style="49" customWidth="1"/>
    <col min="2" max="2" width="15.125" style="7" customWidth="1"/>
    <col min="3" max="3" width="148.125" style="4" customWidth="1"/>
    <col min="4" max="5" width="49.25390625" style="4" customWidth="1"/>
    <col min="6" max="6" width="49.25390625" style="9" customWidth="1"/>
    <col min="7" max="7" width="42.25390625" style="4" bestFit="1" customWidth="1"/>
    <col min="8" max="8" width="50.625" style="4" bestFit="1" customWidth="1"/>
    <col min="9" max="9" width="35.875" style="4" bestFit="1" customWidth="1"/>
    <col min="10" max="10" width="42.25390625" style="4" bestFit="1" customWidth="1"/>
    <col min="11" max="11" width="50.625" style="4" bestFit="1" customWidth="1"/>
    <col min="12" max="12" width="35.875" style="4" bestFit="1" customWidth="1"/>
    <col min="13" max="16384" width="9.125" style="4" customWidth="1"/>
  </cols>
  <sheetData>
    <row r="1" spans="1:12" ht="27.75">
      <c r="A1" s="477" t="s">
        <v>582</v>
      </c>
      <c r="B1" s="478"/>
      <c r="C1" s="478"/>
      <c r="D1" s="478"/>
      <c r="E1" s="478"/>
      <c r="F1" s="479"/>
      <c r="G1" s="467"/>
      <c r="H1" s="468"/>
      <c r="I1" s="469"/>
      <c r="J1" s="467"/>
      <c r="K1" s="468"/>
      <c r="L1" s="469"/>
    </row>
    <row r="2" spans="1:12" ht="33">
      <c r="A2" s="480" t="s">
        <v>516</v>
      </c>
      <c r="B2" s="481"/>
      <c r="C2" s="481"/>
      <c r="D2" s="481"/>
      <c r="E2" s="481"/>
      <c r="F2" s="482"/>
      <c r="G2" s="470"/>
      <c r="H2" s="471"/>
      <c r="I2" s="472"/>
      <c r="J2" s="470"/>
      <c r="K2" s="471"/>
      <c r="L2" s="472"/>
    </row>
    <row r="3" spans="1:12" ht="75" customHeight="1">
      <c r="A3" s="483" t="s">
        <v>525</v>
      </c>
      <c r="B3" s="484"/>
      <c r="C3" s="484"/>
      <c r="D3" s="484"/>
      <c r="E3" s="484"/>
      <c r="F3" s="485"/>
      <c r="G3" s="470"/>
      <c r="H3" s="471"/>
      <c r="I3" s="472"/>
      <c r="J3" s="470"/>
      <c r="K3" s="471"/>
      <c r="L3" s="472"/>
    </row>
    <row r="4" spans="1:12" ht="20.25">
      <c r="A4" s="486" t="s">
        <v>92</v>
      </c>
      <c r="B4" s="487"/>
      <c r="C4" s="487"/>
      <c r="D4" s="487"/>
      <c r="E4" s="487"/>
      <c r="F4" s="488"/>
      <c r="G4" s="473"/>
      <c r="H4" s="474"/>
      <c r="I4" s="475"/>
      <c r="J4" s="473"/>
      <c r="K4" s="474"/>
      <c r="L4" s="475"/>
    </row>
    <row r="5" spans="1:12" ht="33">
      <c r="A5" s="489" t="s">
        <v>239</v>
      </c>
      <c r="B5" s="490" t="s">
        <v>207</v>
      </c>
      <c r="C5" s="490"/>
      <c r="D5" s="112" t="s">
        <v>238</v>
      </c>
      <c r="E5" s="112" t="s">
        <v>208</v>
      </c>
      <c r="F5" s="112" t="s">
        <v>210</v>
      </c>
      <c r="G5" s="112" t="s">
        <v>238</v>
      </c>
      <c r="H5" s="112" t="s">
        <v>208</v>
      </c>
      <c r="I5" s="112" t="s">
        <v>210</v>
      </c>
      <c r="J5" s="112" t="s">
        <v>238</v>
      </c>
      <c r="K5" s="112" t="s">
        <v>208</v>
      </c>
      <c r="L5" s="112" t="s">
        <v>210</v>
      </c>
    </row>
    <row r="6" spans="1:12" s="5" customFormat="1" ht="33">
      <c r="A6" s="489"/>
      <c r="B6" s="490" t="s">
        <v>240</v>
      </c>
      <c r="C6" s="490"/>
      <c r="D6" s="112" t="s">
        <v>93</v>
      </c>
      <c r="E6" s="112" t="s">
        <v>94</v>
      </c>
      <c r="F6" s="112" t="s">
        <v>95</v>
      </c>
      <c r="G6" s="112" t="s">
        <v>93</v>
      </c>
      <c r="H6" s="112" t="s">
        <v>94</v>
      </c>
      <c r="I6" s="112" t="s">
        <v>95</v>
      </c>
      <c r="J6" s="112" t="s">
        <v>93</v>
      </c>
      <c r="K6" s="112" t="s">
        <v>94</v>
      </c>
      <c r="L6" s="112" t="s">
        <v>95</v>
      </c>
    </row>
    <row r="7" spans="1:12" ht="20.25" customHeight="1">
      <c r="A7" s="489"/>
      <c r="B7" s="490"/>
      <c r="C7" s="490"/>
      <c r="D7" s="466" t="s">
        <v>96</v>
      </c>
      <c r="E7" s="466"/>
      <c r="F7" s="466"/>
      <c r="G7" s="466" t="s">
        <v>500</v>
      </c>
      <c r="H7" s="466"/>
      <c r="I7" s="466"/>
      <c r="J7" s="476">
        <v>42369</v>
      </c>
      <c r="K7" s="466"/>
      <c r="L7" s="466"/>
    </row>
    <row r="8" spans="1:12" ht="20.25">
      <c r="A8" s="489"/>
      <c r="B8" s="490"/>
      <c r="C8" s="490"/>
      <c r="D8" s="466"/>
      <c r="E8" s="466"/>
      <c r="F8" s="466"/>
      <c r="G8" s="466"/>
      <c r="H8" s="466"/>
      <c r="I8" s="466"/>
      <c r="J8" s="466"/>
      <c r="K8" s="466"/>
      <c r="L8" s="466"/>
    </row>
    <row r="9" spans="1:12" s="6" customFormat="1" ht="21" thickBot="1">
      <c r="A9" s="489"/>
      <c r="B9" s="490"/>
      <c r="C9" s="490"/>
      <c r="D9" s="466"/>
      <c r="E9" s="466"/>
      <c r="F9" s="466"/>
      <c r="G9" s="466"/>
      <c r="H9" s="466"/>
      <c r="I9" s="466"/>
      <c r="J9" s="466"/>
      <c r="K9" s="466"/>
      <c r="L9" s="466"/>
    </row>
    <row r="10" spans="1:12" s="95" customFormat="1" ht="55.5" customHeight="1" thickBot="1">
      <c r="A10" s="167">
        <v>1</v>
      </c>
      <c r="B10" s="99" t="s">
        <v>77</v>
      </c>
      <c r="C10" s="100" t="s">
        <v>294</v>
      </c>
      <c r="D10" s="101">
        <v>51010</v>
      </c>
      <c r="E10" s="101"/>
      <c r="F10" s="101">
        <v>51010</v>
      </c>
      <c r="G10" s="101">
        <f>SUM(G11:G17)</f>
        <v>62087</v>
      </c>
      <c r="H10" s="101"/>
      <c r="I10" s="101">
        <f>SUM(I11:I17)</f>
        <v>62087</v>
      </c>
      <c r="J10" s="101"/>
      <c r="K10" s="101"/>
      <c r="L10" s="101"/>
    </row>
    <row r="11" spans="1:12" s="97" customFormat="1" ht="55.5" customHeight="1">
      <c r="A11" s="102">
        <v>2</v>
      </c>
      <c r="B11" s="103" t="s">
        <v>339</v>
      </c>
      <c r="C11" s="174" t="s">
        <v>308</v>
      </c>
      <c r="D11" s="111">
        <v>10000</v>
      </c>
      <c r="E11" s="111"/>
      <c r="F11" s="111">
        <v>10000</v>
      </c>
      <c r="G11" s="111"/>
      <c r="H11" s="111"/>
      <c r="I11" s="111"/>
      <c r="J11" s="111"/>
      <c r="K11" s="111"/>
      <c r="L11" s="111"/>
    </row>
    <row r="12" spans="1:12" s="96" customFormat="1" ht="55.5" customHeight="1">
      <c r="A12" s="102">
        <v>3</v>
      </c>
      <c r="B12" s="103" t="s">
        <v>340</v>
      </c>
      <c r="C12" s="106" t="s">
        <v>309</v>
      </c>
      <c r="D12" s="111">
        <v>7000</v>
      </c>
      <c r="E12" s="111"/>
      <c r="F12" s="111">
        <v>7000</v>
      </c>
      <c r="G12" s="111">
        <v>8610</v>
      </c>
      <c r="H12" s="111"/>
      <c r="I12" s="111">
        <v>8610</v>
      </c>
      <c r="J12" s="111"/>
      <c r="K12" s="111"/>
      <c r="L12" s="111"/>
    </row>
    <row r="13" spans="1:12" s="175" customFormat="1" ht="55.5" customHeight="1">
      <c r="A13" s="102">
        <v>4</v>
      </c>
      <c r="B13" s="103" t="s">
        <v>341</v>
      </c>
      <c r="C13" s="106" t="s">
        <v>310</v>
      </c>
      <c r="D13" s="111">
        <v>26000</v>
      </c>
      <c r="E13" s="111"/>
      <c r="F13" s="111">
        <v>26000</v>
      </c>
      <c r="G13" s="111">
        <v>29909</v>
      </c>
      <c r="H13" s="111"/>
      <c r="I13" s="111">
        <v>29909</v>
      </c>
      <c r="J13" s="111"/>
      <c r="K13" s="111"/>
      <c r="L13" s="111"/>
    </row>
    <row r="14" spans="1:12" s="175" customFormat="1" ht="55.5" customHeight="1">
      <c r="A14" s="102">
        <v>5</v>
      </c>
      <c r="B14" s="103" t="s">
        <v>342</v>
      </c>
      <c r="C14" s="106" t="s">
        <v>311</v>
      </c>
      <c r="D14" s="111">
        <v>2010</v>
      </c>
      <c r="E14" s="111"/>
      <c r="F14" s="111">
        <v>2010</v>
      </c>
      <c r="G14" s="111">
        <v>8222</v>
      </c>
      <c r="H14" s="111"/>
      <c r="I14" s="111">
        <v>8222</v>
      </c>
      <c r="J14" s="111"/>
      <c r="K14" s="111"/>
      <c r="L14" s="111"/>
    </row>
    <row r="15" spans="1:12" s="175" customFormat="1" ht="55.5" customHeight="1">
      <c r="A15" s="102">
        <v>6</v>
      </c>
      <c r="B15" s="103" t="s">
        <v>343</v>
      </c>
      <c r="C15" s="106" t="s">
        <v>312</v>
      </c>
      <c r="D15" s="111">
        <v>6000</v>
      </c>
      <c r="E15" s="111"/>
      <c r="F15" s="111">
        <v>6000</v>
      </c>
      <c r="G15" s="111">
        <v>12384</v>
      </c>
      <c r="H15" s="111"/>
      <c r="I15" s="111">
        <v>12384</v>
      </c>
      <c r="J15" s="111"/>
      <c r="K15" s="111"/>
      <c r="L15" s="111"/>
    </row>
    <row r="16" spans="1:12" s="175" customFormat="1" ht="55.5" customHeight="1">
      <c r="A16" s="102">
        <v>7</v>
      </c>
      <c r="B16" s="103" t="s">
        <v>344</v>
      </c>
      <c r="C16" s="106" t="s">
        <v>313</v>
      </c>
      <c r="D16" s="111"/>
      <c r="E16" s="111"/>
      <c r="F16" s="111"/>
      <c r="G16" s="111">
        <v>2952</v>
      </c>
      <c r="H16" s="111"/>
      <c r="I16" s="111">
        <v>2952</v>
      </c>
      <c r="J16" s="111"/>
      <c r="K16" s="111"/>
      <c r="L16" s="111"/>
    </row>
    <row r="17" spans="1:12" s="175" customFormat="1" ht="55.5" customHeight="1">
      <c r="A17" s="102">
        <v>8</v>
      </c>
      <c r="B17" s="103" t="s">
        <v>345</v>
      </c>
      <c r="C17" s="106" t="s">
        <v>314</v>
      </c>
      <c r="D17" s="111"/>
      <c r="E17" s="111"/>
      <c r="F17" s="111"/>
      <c r="G17" s="111">
        <v>10</v>
      </c>
      <c r="H17" s="111"/>
      <c r="I17" s="111">
        <v>10</v>
      </c>
      <c r="J17" s="111"/>
      <c r="K17" s="111"/>
      <c r="L17" s="111"/>
    </row>
    <row r="18" spans="1:12" s="96" customFormat="1" ht="55.5" customHeight="1">
      <c r="A18" s="167">
        <v>9</v>
      </c>
      <c r="B18" s="99" t="s">
        <v>81</v>
      </c>
      <c r="C18" s="100" t="s">
        <v>295</v>
      </c>
      <c r="D18" s="101">
        <v>84408</v>
      </c>
      <c r="E18" s="101"/>
      <c r="F18" s="101">
        <v>84408</v>
      </c>
      <c r="G18" s="101">
        <f>SUM(G19:G24)</f>
        <v>55755</v>
      </c>
      <c r="H18" s="101"/>
      <c r="I18" s="101">
        <f>SUM(I19:I24)</f>
        <v>55755</v>
      </c>
      <c r="J18" s="101"/>
      <c r="K18" s="101"/>
      <c r="L18" s="101"/>
    </row>
    <row r="19" spans="1:12" s="176" customFormat="1" ht="55.5" customHeight="1">
      <c r="A19" s="102">
        <v>10</v>
      </c>
      <c r="B19" s="103" t="s">
        <v>346</v>
      </c>
      <c r="C19" s="174" t="s">
        <v>475</v>
      </c>
      <c r="D19" s="111">
        <v>1500</v>
      </c>
      <c r="E19" s="111"/>
      <c r="F19" s="111">
        <v>1500</v>
      </c>
      <c r="G19" s="111">
        <v>1980</v>
      </c>
      <c r="H19" s="111"/>
      <c r="I19" s="111">
        <v>1980</v>
      </c>
      <c r="J19" s="111"/>
      <c r="K19" s="111"/>
      <c r="L19" s="111"/>
    </row>
    <row r="20" spans="1:12" s="96" customFormat="1" ht="55.5" customHeight="1">
      <c r="A20" s="102">
        <v>11</v>
      </c>
      <c r="B20" s="103" t="s">
        <v>347</v>
      </c>
      <c r="C20" s="106" t="s">
        <v>483</v>
      </c>
      <c r="D20" s="111">
        <v>35880</v>
      </c>
      <c r="E20" s="111"/>
      <c r="F20" s="111">
        <v>35880</v>
      </c>
      <c r="G20" s="111">
        <v>19443</v>
      </c>
      <c r="H20" s="111"/>
      <c r="I20" s="111">
        <v>19443</v>
      </c>
      <c r="J20" s="111"/>
      <c r="K20" s="111"/>
      <c r="L20" s="111"/>
    </row>
    <row r="21" spans="1:12" s="96" customFormat="1" ht="55.5" customHeight="1">
      <c r="A21" s="102">
        <v>12</v>
      </c>
      <c r="B21" s="103" t="s">
        <v>348</v>
      </c>
      <c r="C21" s="106" t="s">
        <v>484</v>
      </c>
      <c r="D21" s="111">
        <v>35242</v>
      </c>
      <c r="E21" s="111"/>
      <c r="F21" s="111">
        <v>35242</v>
      </c>
      <c r="G21" s="111">
        <v>17538</v>
      </c>
      <c r="H21" s="111"/>
      <c r="I21" s="111">
        <v>17538</v>
      </c>
      <c r="J21" s="111"/>
      <c r="K21" s="111"/>
      <c r="L21" s="111"/>
    </row>
    <row r="22" spans="1:12" s="96" customFormat="1" ht="55.5" customHeight="1">
      <c r="A22" s="102">
        <v>13</v>
      </c>
      <c r="B22" s="103" t="s">
        <v>349</v>
      </c>
      <c r="C22" s="106" t="s">
        <v>317</v>
      </c>
      <c r="D22" s="111">
        <v>26</v>
      </c>
      <c r="E22" s="111"/>
      <c r="F22" s="111">
        <v>26</v>
      </c>
      <c r="G22" s="111">
        <v>28</v>
      </c>
      <c r="H22" s="111"/>
      <c r="I22" s="111">
        <v>28</v>
      </c>
      <c r="J22" s="111"/>
      <c r="K22" s="111"/>
      <c r="L22" s="111"/>
    </row>
    <row r="23" spans="1:12" s="176" customFormat="1" ht="55.5" customHeight="1">
      <c r="A23" s="102">
        <v>14</v>
      </c>
      <c r="B23" s="103" t="s">
        <v>350</v>
      </c>
      <c r="C23" s="106" t="s">
        <v>318</v>
      </c>
      <c r="D23" s="111">
        <v>11760</v>
      </c>
      <c r="E23" s="111"/>
      <c r="F23" s="111">
        <v>11760</v>
      </c>
      <c r="G23" s="111">
        <v>8363</v>
      </c>
      <c r="H23" s="111"/>
      <c r="I23" s="111">
        <v>8363</v>
      </c>
      <c r="J23" s="111"/>
      <c r="K23" s="111"/>
      <c r="L23" s="111"/>
    </row>
    <row r="24" spans="1:12" s="175" customFormat="1" ht="55.5" customHeight="1">
      <c r="A24" s="102">
        <v>15</v>
      </c>
      <c r="B24" s="103" t="s">
        <v>351</v>
      </c>
      <c r="C24" s="106" t="s">
        <v>319</v>
      </c>
      <c r="D24" s="111"/>
      <c r="E24" s="111"/>
      <c r="F24" s="111"/>
      <c r="G24" s="111">
        <v>8403</v>
      </c>
      <c r="H24" s="111"/>
      <c r="I24" s="111">
        <v>8403</v>
      </c>
      <c r="J24" s="111"/>
      <c r="K24" s="111"/>
      <c r="L24" s="111"/>
    </row>
    <row r="25" spans="1:12" s="96" customFormat="1" ht="55.5" customHeight="1">
      <c r="A25" s="167">
        <v>16</v>
      </c>
      <c r="B25" s="182" t="s">
        <v>79</v>
      </c>
      <c r="C25" s="100" t="s">
        <v>127</v>
      </c>
      <c r="D25" s="101">
        <v>175512</v>
      </c>
      <c r="E25" s="101"/>
      <c r="F25" s="101">
        <v>175512</v>
      </c>
      <c r="G25" s="101">
        <f>SUM(G26:G40)</f>
        <v>185210</v>
      </c>
      <c r="H25" s="101">
        <v>14334</v>
      </c>
      <c r="I25" s="101">
        <f>SUM(I26:I40)</f>
        <v>199544</v>
      </c>
      <c r="J25" s="101"/>
      <c r="K25" s="101"/>
      <c r="L25" s="101"/>
    </row>
    <row r="26" spans="1:12" s="96" customFormat="1" ht="55.5" customHeight="1">
      <c r="A26" s="102">
        <v>17</v>
      </c>
      <c r="B26" s="103" t="s">
        <v>352</v>
      </c>
      <c r="C26" s="106" t="s">
        <v>417</v>
      </c>
      <c r="D26" s="111">
        <v>54281</v>
      </c>
      <c r="E26" s="111"/>
      <c r="F26" s="111">
        <v>54281</v>
      </c>
      <c r="G26" s="111">
        <v>63297</v>
      </c>
      <c r="H26" s="111"/>
      <c r="I26" s="111">
        <v>63297</v>
      </c>
      <c r="J26" s="111"/>
      <c r="K26" s="111"/>
      <c r="L26" s="111"/>
    </row>
    <row r="27" spans="1:12" s="175" customFormat="1" ht="55.5" customHeight="1">
      <c r="A27" s="102">
        <v>18</v>
      </c>
      <c r="B27" s="103" t="s">
        <v>353</v>
      </c>
      <c r="C27" s="106" t="s">
        <v>418</v>
      </c>
      <c r="D27" s="111"/>
      <c r="E27" s="111"/>
      <c r="F27" s="111"/>
      <c r="G27" s="111">
        <v>0</v>
      </c>
      <c r="H27" s="111"/>
      <c r="I27" s="111">
        <v>0</v>
      </c>
      <c r="J27" s="111"/>
      <c r="K27" s="111"/>
      <c r="L27" s="111"/>
    </row>
    <row r="28" spans="1:12" s="168" customFormat="1" ht="55.5" customHeight="1">
      <c r="A28" s="102">
        <v>19</v>
      </c>
      <c r="B28" s="103" t="s">
        <v>354</v>
      </c>
      <c r="C28" s="106" t="s">
        <v>419</v>
      </c>
      <c r="D28" s="111">
        <v>41275</v>
      </c>
      <c r="E28" s="111"/>
      <c r="F28" s="111">
        <v>41275</v>
      </c>
      <c r="G28" s="111">
        <v>39538</v>
      </c>
      <c r="H28" s="111"/>
      <c r="I28" s="111">
        <v>39538</v>
      </c>
      <c r="J28" s="111"/>
      <c r="K28" s="111"/>
      <c r="L28" s="111"/>
    </row>
    <row r="29" spans="1:12" s="169" customFormat="1" ht="55.5" customHeight="1" thickBot="1">
      <c r="A29" s="102">
        <v>20</v>
      </c>
      <c r="B29" s="103" t="s">
        <v>355</v>
      </c>
      <c r="C29" s="106" t="s">
        <v>420</v>
      </c>
      <c r="D29" s="111">
        <v>4800</v>
      </c>
      <c r="E29" s="111"/>
      <c r="F29" s="111">
        <v>4800</v>
      </c>
      <c r="G29" s="111">
        <v>4480</v>
      </c>
      <c r="H29" s="111"/>
      <c r="I29" s="111">
        <v>4480</v>
      </c>
      <c r="J29" s="111"/>
      <c r="K29" s="111"/>
      <c r="L29" s="111"/>
    </row>
    <row r="30" spans="1:12" s="173" customFormat="1" ht="55.5" customHeight="1" thickBot="1">
      <c r="A30" s="102">
        <v>21</v>
      </c>
      <c r="B30" s="103" t="s">
        <v>356</v>
      </c>
      <c r="C30" s="184" t="s">
        <v>421</v>
      </c>
      <c r="D30" s="111">
        <v>20129</v>
      </c>
      <c r="E30" s="111"/>
      <c r="F30" s="111">
        <v>20129</v>
      </c>
      <c r="G30" s="111">
        <v>20009</v>
      </c>
      <c r="H30" s="111"/>
      <c r="I30" s="111">
        <v>20009</v>
      </c>
      <c r="J30" s="111"/>
      <c r="K30" s="111"/>
      <c r="L30" s="111"/>
    </row>
    <row r="31" spans="1:12" s="177" customFormat="1" ht="55.5" customHeight="1">
      <c r="A31" s="102">
        <v>22</v>
      </c>
      <c r="B31" s="103" t="s">
        <v>357</v>
      </c>
      <c r="C31" s="215" t="s">
        <v>422</v>
      </c>
      <c r="D31" s="111">
        <v>19708</v>
      </c>
      <c r="E31" s="111"/>
      <c r="F31" s="111">
        <v>19708</v>
      </c>
      <c r="G31" s="111"/>
      <c r="H31" s="111"/>
      <c r="I31" s="111"/>
      <c r="J31" s="111"/>
      <c r="K31" s="111"/>
      <c r="L31" s="111"/>
    </row>
    <row r="32" spans="1:12" s="176" customFormat="1" ht="55.5" customHeight="1">
      <c r="A32" s="102">
        <v>23</v>
      </c>
      <c r="B32" s="103" t="s">
        <v>358</v>
      </c>
      <c r="C32" s="215" t="s">
        <v>233</v>
      </c>
      <c r="D32" s="111">
        <v>4429</v>
      </c>
      <c r="E32" s="111"/>
      <c r="F32" s="111">
        <v>4429</v>
      </c>
      <c r="G32" s="111">
        <v>4152</v>
      </c>
      <c r="H32" s="111"/>
      <c r="I32" s="111">
        <v>4152</v>
      </c>
      <c r="J32" s="111"/>
      <c r="K32" s="111"/>
      <c r="L32" s="111"/>
    </row>
    <row r="33" spans="1:12" s="176" customFormat="1" ht="55.5" customHeight="1">
      <c r="A33" s="102">
        <v>24</v>
      </c>
      <c r="B33" s="103" t="s">
        <v>359</v>
      </c>
      <c r="C33" s="215" t="s">
        <v>423</v>
      </c>
      <c r="D33" s="111"/>
      <c r="E33" s="111"/>
      <c r="F33" s="111"/>
      <c r="G33" s="111"/>
      <c r="H33" s="111"/>
      <c r="I33" s="111"/>
      <c r="J33" s="111"/>
      <c r="K33" s="111"/>
      <c r="L33" s="111"/>
    </row>
    <row r="34" spans="1:12" s="176" customFormat="1" ht="55.5" customHeight="1">
      <c r="A34" s="102">
        <v>25</v>
      </c>
      <c r="B34" s="103" t="s">
        <v>360</v>
      </c>
      <c r="C34" s="216" t="s">
        <v>424</v>
      </c>
      <c r="D34" s="111">
        <v>28391</v>
      </c>
      <c r="E34" s="111"/>
      <c r="F34" s="111">
        <v>28391</v>
      </c>
      <c r="G34" s="111">
        <v>28555</v>
      </c>
      <c r="H34" s="111"/>
      <c r="I34" s="111">
        <v>28555</v>
      </c>
      <c r="J34" s="111"/>
      <c r="K34" s="111"/>
      <c r="L34" s="111"/>
    </row>
    <row r="35" spans="1:12" s="175" customFormat="1" ht="55.5" customHeight="1">
      <c r="A35" s="102">
        <v>26</v>
      </c>
      <c r="B35" s="103" t="s">
        <v>361</v>
      </c>
      <c r="C35" s="215" t="s">
        <v>425</v>
      </c>
      <c r="D35" s="111"/>
      <c r="E35" s="111"/>
      <c r="F35" s="111"/>
      <c r="G35" s="111">
        <v>0</v>
      </c>
      <c r="H35" s="111"/>
      <c r="I35" s="111">
        <v>0</v>
      </c>
      <c r="J35" s="111"/>
      <c r="K35" s="111"/>
      <c r="L35" s="111"/>
    </row>
    <row r="36" spans="1:12" s="175" customFormat="1" ht="55.5" customHeight="1">
      <c r="A36" s="102">
        <v>27</v>
      </c>
      <c r="B36" s="103" t="s">
        <v>362</v>
      </c>
      <c r="C36" s="215" t="s">
        <v>426</v>
      </c>
      <c r="D36" s="111">
        <v>2499</v>
      </c>
      <c r="E36" s="111"/>
      <c r="F36" s="111">
        <v>2499</v>
      </c>
      <c r="G36" s="111">
        <v>2539</v>
      </c>
      <c r="H36" s="111"/>
      <c r="I36" s="111">
        <v>2539</v>
      </c>
      <c r="J36" s="111"/>
      <c r="K36" s="111"/>
      <c r="L36" s="111"/>
    </row>
    <row r="37" spans="1:12" s="175" customFormat="1" ht="55.5" customHeight="1">
      <c r="A37" s="102">
        <v>28</v>
      </c>
      <c r="B37" s="103" t="s">
        <v>363</v>
      </c>
      <c r="C37" s="215" t="s">
        <v>427</v>
      </c>
      <c r="D37" s="111"/>
      <c r="E37" s="111"/>
      <c r="F37" s="111"/>
      <c r="G37" s="111">
        <v>0</v>
      </c>
      <c r="H37" s="111"/>
      <c r="I37" s="111">
        <v>0</v>
      </c>
      <c r="J37" s="111"/>
      <c r="K37" s="111"/>
      <c r="L37" s="111"/>
    </row>
    <row r="38" spans="1:12" s="175" customFormat="1" ht="55.5" customHeight="1">
      <c r="A38" s="102">
        <v>29</v>
      </c>
      <c r="B38" s="103" t="s">
        <v>364</v>
      </c>
      <c r="C38" s="106" t="s">
        <v>428</v>
      </c>
      <c r="D38" s="111"/>
      <c r="E38" s="111"/>
      <c r="F38" s="111"/>
      <c r="G38" s="111">
        <v>22640</v>
      </c>
      <c r="H38" s="111"/>
      <c r="I38" s="111">
        <v>22640</v>
      </c>
      <c r="J38" s="111"/>
      <c r="K38" s="111"/>
      <c r="L38" s="111"/>
    </row>
    <row r="39" spans="1:12" s="175" customFormat="1" ht="55.5" customHeight="1">
      <c r="A39" s="102">
        <v>30</v>
      </c>
      <c r="B39" s="103" t="s">
        <v>365</v>
      </c>
      <c r="C39" s="106" t="s">
        <v>429</v>
      </c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2" s="175" customFormat="1" ht="55.5" customHeight="1">
      <c r="A40" s="102">
        <v>31</v>
      </c>
      <c r="B40" s="103" t="s">
        <v>366</v>
      </c>
      <c r="C40" s="106" t="s">
        <v>430</v>
      </c>
      <c r="D40" s="111"/>
      <c r="E40" s="111"/>
      <c r="F40" s="111"/>
      <c r="G40" s="111">
        <v>0</v>
      </c>
      <c r="H40" s="111">
        <v>14334</v>
      </c>
      <c r="I40" s="111">
        <v>14334</v>
      </c>
      <c r="J40" s="111"/>
      <c r="K40" s="111"/>
      <c r="L40" s="111"/>
    </row>
    <row r="41" spans="1:12" s="96" customFormat="1" ht="55.5" customHeight="1">
      <c r="A41" s="167">
        <v>32</v>
      </c>
      <c r="B41" s="182" t="s">
        <v>296</v>
      </c>
      <c r="C41" s="185" t="s">
        <v>297</v>
      </c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s="175" customFormat="1" ht="55.5" customHeight="1">
      <c r="A42" s="102">
        <v>33</v>
      </c>
      <c r="B42" s="103" t="s">
        <v>367</v>
      </c>
      <c r="C42" s="104" t="s">
        <v>329</v>
      </c>
      <c r="D42" s="111"/>
      <c r="E42" s="111"/>
      <c r="F42" s="111"/>
      <c r="G42" s="111"/>
      <c r="H42" s="111"/>
      <c r="I42" s="111"/>
      <c r="J42" s="111"/>
      <c r="K42" s="111"/>
      <c r="L42" s="111"/>
    </row>
    <row r="43" spans="1:12" s="175" customFormat="1" ht="55.5" customHeight="1">
      <c r="A43" s="102">
        <v>34</v>
      </c>
      <c r="B43" s="103" t="s">
        <v>368</v>
      </c>
      <c r="C43" s="104" t="s">
        <v>330</v>
      </c>
      <c r="D43" s="111"/>
      <c r="E43" s="111"/>
      <c r="F43" s="111"/>
      <c r="G43" s="111"/>
      <c r="H43" s="111"/>
      <c r="I43" s="111"/>
      <c r="J43" s="111"/>
      <c r="K43" s="111"/>
      <c r="L43" s="111"/>
    </row>
    <row r="44" spans="1:12" s="178" customFormat="1" ht="55.5" customHeight="1" thickBot="1">
      <c r="A44" s="102">
        <v>35</v>
      </c>
      <c r="B44" s="103" t="s">
        <v>369</v>
      </c>
      <c r="C44" s="104" t="s">
        <v>331</v>
      </c>
      <c r="D44" s="111"/>
      <c r="E44" s="111"/>
      <c r="F44" s="111"/>
      <c r="G44" s="111"/>
      <c r="H44" s="111"/>
      <c r="I44" s="111"/>
      <c r="J44" s="111"/>
      <c r="K44" s="111"/>
      <c r="L44" s="111"/>
    </row>
    <row r="45" spans="1:12" s="95" customFormat="1" ht="55.5" customHeight="1" thickBot="1">
      <c r="A45" s="167">
        <v>36</v>
      </c>
      <c r="B45" s="99" t="s">
        <v>298</v>
      </c>
      <c r="C45" s="100" t="s">
        <v>299</v>
      </c>
      <c r="D45" s="101">
        <v>122131</v>
      </c>
      <c r="E45" s="101"/>
      <c r="F45" s="101">
        <v>122131</v>
      </c>
      <c r="G45" s="101"/>
      <c r="H45" s="101">
        <v>88004</v>
      </c>
      <c r="I45" s="101">
        <v>88004</v>
      </c>
      <c r="J45" s="101"/>
      <c r="K45" s="101"/>
      <c r="L45" s="101"/>
    </row>
    <row r="46" spans="1:12" s="170" customFormat="1" ht="75">
      <c r="A46" s="167">
        <v>37</v>
      </c>
      <c r="B46" s="182" t="s">
        <v>85</v>
      </c>
      <c r="C46" s="186" t="s">
        <v>301</v>
      </c>
      <c r="D46" s="101">
        <v>116753</v>
      </c>
      <c r="E46" s="101"/>
      <c r="F46" s="101">
        <v>116753</v>
      </c>
      <c r="G46" s="101">
        <v>129462</v>
      </c>
      <c r="H46" s="101"/>
      <c r="I46" s="101">
        <v>129462</v>
      </c>
      <c r="J46" s="101"/>
      <c r="K46" s="101"/>
      <c r="L46" s="101"/>
    </row>
    <row r="47" spans="1:12" s="175" customFormat="1" ht="55.5" customHeight="1">
      <c r="A47" s="102">
        <v>38</v>
      </c>
      <c r="B47" s="103" t="s">
        <v>370</v>
      </c>
      <c r="C47" s="179" t="s">
        <v>464</v>
      </c>
      <c r="D47" s="111">
        <v>116753</v>
      </c>
      <c r="E47" s="111"/>
      <c r="F47" s="111">
        <v>116753</v>
      </c>
      <c r="G47" s="111">
        <v>129462</v>
      </c>
      <c r="H47" s="111"/>
      <c r="I47" s="111">
        <v>129462</v>
      </c>
      <c r="J47" s="111"/>
      <c r="K47" s="111"/>
      <c r="L47" s="111"/>
    </row>
    <row r="48" spans="1:12" s="178" customFormat="1" ht="55.5" customHeight="1" thickBot="1">
      <c r="A48" s="102">
        <v>39</v>
      </c>
      <c r="B48" s="103" t="s">
        <v>371</v>
      </c>
      <c r="C48" s="179" t="s">
        <v>333</v>
      </c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 s="173" customFormat="1" ht="55.5" customHeight="1" thickBot="1">
      <c r="A49" s="102">
        <v>40</v>
      </c>
      <c r="B49" s="103" t="s">
        <v>372</v>
      </c>
      <c r="C49" s="179" t="s">
        <v>334</v>
      </c>
      <c r="D49" s="111"/>
      <c r="E49" s="111"/>
      <c r="F49" s="111"/>
      <c r="G49" s="111"/>
      <c r="H49" s="111"/>
      <c r="I49" s="111"/>
      <c r="J49" s="111"/>
      <c r="K49" s="111"/>
      <c r="L49" s="111"/>
    </row>
    <row r="50" spans="1:12" s="187" customFormat="1" ht="75">
      <c r="A50" s="167">
        <v>41</v>
      </c>
      <c r="B50" s="182" t="s">
        <v>84</v>
      </c>
      <c r="C50" s="186" t="s">
        <v>300</v>
      </c>
      <c r="D50" s="101"/>
      <c r="E50" s="101"/>
      <c r="F50" s="101"/>
      <c r="G50" s="101"/>
      <c r="H50" s="101"/>
      <c r="I50" s="101"/>
      <c r="J50" s="101"/>
      <c r="K50" s="101"/>
      <c r="L50" s="101"/>
    </row>
    <row r="51" spans="1:12" s="175" customFormat="1" ht="55.5" customHeight="1">
      <c r="A51" s="102">
        <v>42</v>
      </c>
      <c r="B51" s="103" t="s">
        <v>373</v>
      </c>
      <c r="C51" s="174" t="s">
        <v>97</v>
      </c>
      <c r="D51" s="111"/>
      <c r="E51" s="111"/>
      <c r="F51" s="111"/>
      <c r="G51" s="111"/>
      <c r="H51" s="111"/>
      <c r="I51" s="111"/>
      <c r="J51" s="111"/>
      <c r="K51" s="111"/>
      <c r="L51" s="111"/>
    </row>
    <row r="52" spans="1:12" s="175" customFormat="1" ht="55.5" customHeight="1">
      <c r="A52" s="102">
        <v>43</v>
      </c>
      <c r="B52" s="103" t="s">
        <v>374</v>
      </c>
      <c r="C52" s="174" t="s">
        <v>98</v>
      </c>
      <c r="D52" s="111"/>
      <c r="E52" s="111"/>
      <c r="F52" s="111"/>
      <c r="G52" s="111"/>
      <c r="H52" s="111"/>
      <c r="I52" s="111"/>
      <c r="J52" s="111"/>
      <c r="K52" s="111"/>
      <c r="L52" s="111"/>
    </row>
    <row r="53" spans="1:12" s="187" customFormat="1" ht="55.5" customHeight="1">
      <c r="A53" s="167">
        <v>44</v>
      </c>
      <c r="B53" s="182" t="s">
        <v>86</v>
      </c>
      <c r="C53" s="188" t="s">
        <v>335</v>
      </c>
      <c r="D53" s="101">
        <v>1278</v>
      </c>
      <c r="E53" s="101"/>
      <c r="F53" s="101">
        <v>1278</v>
      </c>
      <c r="G53" s="101">
        <v>12572</v>
      </c>
      <c r="H53" s="101"/>
      <c r="I53" s="101">
        <v>12572</v>
      </c>
      <c r="J53" s="101"/>
      <c r="K53" s="101"/>
      <c r="L53" s="101"/>
    </row>
    <row r="54" spans="1:12" s="175" customFormat="1" ht="55.5" customHeight="1">
      <c r="A54" s="102">
        <v>45</v>
      </c>
      <c r="B54" s="103" t="s">
        <v>375</v>
      </c>
      <c r="C54" s="106" t="s">
        <v>336</v>
      </c>
      <c r="D54" s="111"/>
      <c r="E54" s="111"/>
      <c r="F54" s="111"/>
      <c r="G54" s="111"/>
      <c r="H54" s="111"/>
      <c r="I54" s="111"/>
      <c r="J54" s="111"/>
      <c r="K54" s="111"/>
      <c r="L54" s="111"/>
    </row>
    <row r="55" spans="1:12" s="175" customFormat="1" ht="55.5" customHeight="1" thickBot="1">
      <c r="A55" s="102">
        <v>46</v>
      </c>
      <c r="B55" s="103" t="s">
        <v>376</v>
      </c>
      <c r="C55" s="106" t="s">
        <v>337</v>
      </c>
      <c r="D55" s="111"/>
      <c r="E55" s="111"/>
      <c r="F55" s="111"/>
      <c r="G55" s="111"/>
      <c r="H55" s="111"/>
      <c r="I55" s="111"/>
      <c r="J55" s="111"/>
      <c r="K55" s="111"/>
      <c r="L55" s="111"/>
    </row>
    <row r="56" spans="1:12" s="180" customFormat="1" ht="55.5" customHeight="1" thickBot="1">
      <c r="A56" s="102">
        <v>47</v>
      </c>
      <c r="B56" s="103" t="s">
        <v>377</v>
      </c>
      <c r="C56" s="106" t="s">
        <v>338</v>
      </c>
      <c r="D56" s="111"/>
      <c r="E56" s="111"/>
      <c r="F56" s="111"/>
      <c r="G56" s="111"/>
      <c r="H56" s="111"/>
      <c r="I56" s="111"/>
      <c r="J56" s="111"/>
      <c r="K56" s="111"/>
      <c r="L56" s="111"/>
    </row>
    <row r="57" spans="1:12" s="170" customFormat="1" ht="55.5" customHeight="1">
      <c r="A57" s="167">
        <v>48</v>
      </c>
      <c r="B57" s="182" t="s">
        <v>302</v>
      </c>
      <c r="C57" s="185" t="s">
        <v>303</v>
      </c>
      <c r="D57" s="101">
        <v>42815</v>
      </c>
      <c r="E57" s="101">
        <v>36859</v>
      </c>
      <c r="F57" s="101">
        <v>79673</v>
      </c>
      <c r="G57" s="101">
        <v>78396</v>
      </c>
      <c r="H57" s="101"/>
      <c r="I57" s="101">
        <v>78396</v>
      </c>
      <c r="J57" s="101"/>
      <c r="K57" s="101"/>
      <c r="L57" s="101"/>
    </row>
    <row r="58" spans="1:12" s="178" customFormat="1" ht="55.5" customHeight="1" thickBot="1">
      <c r="A58" s="102">
        <v>49</v>
      </c>
      <c r="B58" s="103" t="s">
        <v>378</v>
      </c>
      <c r="C58" s="174" t="s">
        <v>99</v>
      </c>
      <c r="D58" s="111">
        <v>42815</v>
      </c>
      <c r="E58" s="111">
        <v>36859</v>
      </c>
      <c r="F58" s="111">
        <v>79673</v>
      </c>
      <c r="G58" s="111"/>
      <c r="H58" s="111"/>
      <c r="I58" s="111">
        <v>78396</v>
      </c>
      <c r="J58" s="111"/>
      <c r="K58" s="111"/>
      <c r="L58" s="111"/>
    </row>
    <row r="59" spans="1:12" s="180" customFormat="1" ht="55.5" customHeight="1" thickBot="1">
      <c r="A59" s="102">
        <v>50</v>
      </c>
      <c r="B59" s="103" t="s">
        <v>379</v>
      </c>
      <c r="C59" s="174" t="s">
        <v>100</v>
      </c>
      <c r="D59" s="111"/>
      <c r="E59" s="111"/>
      <c r="F59" s="111"/>
      <c r="G59" s="111"/>
      <c r="H59" s="111"/>
      <c r="I59" s="111"/>
      <c r="J59" s="111"/>
      <c r="K59" s="111"/>
      <c r="L59" s="111"/>
    </row>
    <row r="60" spans="1:12" s="187" customFormat="1" ht="55.5" customHeight="1">
      <c r="A60" s="167">
        <v>51</v>
      </c>
      <c r="B60" s="182" t="s">
        <v>304</v>
      </c>
      <c r="C60" s="100" t="s">
        <v>307</v>
      </c>
      <c r="D60" s="101">
        <v>593907</v>
      </c>
      <c r="E60" s="101">
        <v>36859</v>
      </c>
      <c r="F60" s="101">
        <v>630766</v>
      </c>
      <c r="G60" s="101">
        <f>G57+G53+G46+G45+G41+G25+G18+G10</f>
        <v>523482</v>
      </c>
      <c r="H60" s="101">
        <v>102338</v>
      </c>
      <c r="I60" s="101">
        <f>I57+I53+I46+I45+I41+I25+I18+I10</f>
        <v>625820</v>
      </c>
      <c r="J60" s="101"/>
      <c r="K60" s="101"/>
      <c r="L60" s="101"/>
    </row>
    <row r="61" spans="1:6" s="178" customFormat="1" ht="42" customHeight="1" thickBot="1">
      <c r="A61" s="102"/>
      <c r="B61" s="103"/>
      <c r="C61" s="181"/>
      <c r="D61" s="111"/>
      <c r="E61" s="111"/>
      <c r="F61" s="111"/>
    </row>
    <row r="62" spans="1:6" s="173" customFormat="1" ht="42" customHeight="1" thickBot="1">
      <c r="A62" s="102"/>
      <c r="B62" s="105"/>
      <c r="C62" s="172"/>
      <c r="D62" s="111"/>
      <c r="E62" s="111"/>
      <c r="F62" s="111"/>
    </row>
    <row r="63" spans="1:6" s="98" customFormat="1" ht="42" customHeight="1" thickBot="1">
      <c r="A63" s="102"/>
      <c r="B63" s="105"/>
      <c r="C63" s="106"/>
      <c r="D63" s="111"/>
      <c r="E63" s="111"/>
      <c r="F63" s="111"/>
    </row>
    <row r="64" spans="1:6" s="180" customFormat="1" ht="42" customHeight="1" thickBot="1">
      <c r="A64" s="102"/>
      <c r="B64" s="171"/>
      <c r="C64" s="172"/>
      <c r="D64" s="111"/>
      <c r="E64" s="111"/>
      <c r="F64" s="111"/>
    </row>
    <row r="65" spans="1:6" s="97" customFormat="1" ht="42" customHeight="1">
      <c r="A65" s="102"/>
      <c r="B65" s="103"/>
      <c r="C65" s="104"/>
      <c r="D65" s="111"/>
      <c r="E65" s="111"/>
      <c r="F65" s="111"/>
    </row>
    <row r="66" spans="1:6" s="178" customFormat="1" ht="42" customHeight="1" thickBot="1">
      <c r="A66" s="102"/>
      <c r="B66" s="103"/>
      <c r="C66" s="104"/>
      <c r="D66" s="111"/>
      <c r="E66" s="111"/>
      <c r="F66" s="111"/>
    </row>
    <row r="67" spans="1:6" s="180" customFormat="1" ht="42" customHeight="1" thickBot="1">
      <c r="A67" s="102"/>
      <c r="B67" s="171"/>
      <c r="C67" s="172"/>
      <c r="D67" s="111"/>
      <c r="E67" s="111"/>
      <c r="F67" s="111"/>
    </row>
    <row r="68" spans="1:6" s="97" customFormat="1" ht="42" customHeight="1">
      <c r="A68" s="102"/>
      <c r="B68" s="103"/>
      <c r="C68" s="104"/>
      <c r="D68" s="111"/>
      <c r="E68" s="111"/>
      <c r="F68" s="111"/>
    </row>
    <row r="69" spans="1:6" s="178" customFormat="1" ht="42" customHeight="1" thickBot="1">
      <c r="A69" s="102"/>
      <c r="B69" s="103"/>
      <c r="C69" s="104"/>
      <c r="D69" s="111"/>
      <c r="E69" s="111"/>
      <c r="F69" s="111"/>
    </row>
    <row r="70" spans="1:6" s="180" customFormat="1" ht="42" customHeight="1" thickBot="1">
      <c r="A70" s="102"/>
      <c r="B70" s="171"/>
      <c r="C70" s="172"/>
      <c r="D70" s="111"/>
      <c r="E70" s="111"/>
      <c r="F70" s="111"/>
    </row>
    <row r="71" spans="1:6" s="98" customFormat="1" ht="42" customHeight="1" thickBot="1">
      <c r="A71" s="102"/>
      <c r="B71" s="105"/>
      <c r="C71" s="172"/>
      <c r="D71" s="111"/>
      <c r="E71" s="111"/>
      <c r="F71" s="111"/>
    </row>
    <row r="72" spans="1:6" s="173" customFormat="1" ht="42" customHeight="1" thickBot="1">
      <c r="A72" s="102"/>
      <c r="B72" s="171"/>
      <c r="C72" s="172"/>
      <c r="D72" s="111"/>
      <c r="E72" s="111"/>
      <c r="F72" s="111"/>
    </row>
    <row r="73" spans="1:6" ht="38.25">
      <c r="A73" s="107"/>
      <c r="B73" s="108"/>
      <c r="C73" s="109"/>
      <c r="D73" s="109"/>
      <c r="E73" s="109"/>
      <c r="F73" s="110"/>
    </row>
    <row r="74" ht="20.25">
      <c r="D74" s="20"/>
    </row>
    <row r="75" ht="20.25">
      <c r="D75" s="19"/>
    </row>
    <row r="77" ht="20.25">
      <c r="B77" s="8"/>
    </row>
  </sheetData>
  <sheetProtection/>
  <mergeCells count="12">
    <mergeCell ref="B5:C5"/>
    <mergeCell ref="B6:C9"/>
    <mergeCell ref="D7:F9"/>
    <mergeCell ref="G1:I4"/>
    <mergeCell ref="J1:L4"/>
    <mergeCell ref="J7:L9"/>
    <mergeCell ref="G7:I9"/>
    <mergeCell ref="A1:F1"/>
    <mergeCell ref="A2:F2"/>
    <mergeCell ref="A3:F3"/>
    <mergeCell ref="A4:F4"/>
    <mergeCell ref="A5:A9"/>
  </mergeCells>
  <printOptions horizontalCentered="1" verticalCentered="1"/>
  <pageMargins left="1.4173228346456694" right="0.7874015748031497" top="0.984251968503937" bottom="0.984251968503937" header="0.5118110236220472" footer="0.5118110236220472"/>
  <pageSetup fitToHeight="1" fitToWidth="1" horizontalDpi="300" verticalDpi="300" orientation="portrait" paperSize="8" scale="2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27"/>
  <sheetViews>
    <sheetView view="pageBreakPreview" zoomScale="55" zoomScaleSheetLayoutView="55" zoomScalePageLayoutView="0" workbookViewId="0" topLeftCell="A1">
      <selection activeCell="A2" sqref="A2:D2"/>
    </sheetView>
  </sheetViews>
  <sheetFormatPr defaultColWidth="9.00390625" defaultRowHeight="12.75"/>
  <cols>
    <col min="1" max="1" width="12.375" style="30" customWidth="1"/>
    <col min="2" max="2" width="14.75390625" style="21" bestFit="1" customWidth="1"/>
    <col min="3" max="3" width="82.00390625" style="21" customWidth="1"/>
    <col min="4" max="4" width="39.75390625" style="21" bestFit="1" customWidth="1"/>
    <col min="5" max="6" width="47.75390625" style="21" bestFit="1" customWidth="1"/>
    <col min="7" max="7" width="6.75390625" style="21" customWidth="1"/>
    <col min="8" max="16384" width="9.125" style="21" customWidth="1"/>
  </cols>
  <sheetData>
    <row r="1" spans="1:6" ht="20.25">
      <c r="A1" s="492" t="s">
        <v>583</v>
      </c>
      <c r="B1" s="493"/>
      <c r="C1" s="493"/>
      <c r="D1" s="494"/>
      <c r="E1" s="359"/>
      <c r="F1" s="359"/>
    </row>
    <row r="2" spans="1:7" ht="62.25" customHeight="1">
      <c r="A2" s="495" t="s">
        <v>526</v>
      </c>
      <c r="B2" s="496"/>
      <c r="C2" s="496"/>
      <c r="D2" s="497"/>
      <c r="E2" s="360"/>
      <c r="F2" s="360"/>
      <c r="G2" s="27"/>
    </row>
    <row r="3" spans="1:6" ht="30" customHeight="1">
      <c r="A3" s="56"/>
      <c r="B3" s="57"/>
      <c r="C3" s="57"/>
      <c r="D3" s="58"/>
      <c r="E3" s="359"/>
      <c r="F3" s="359"/>
    </row>
    <row r="4" spans="1:6" s="190" customFormat="1" ht="42.75" customHeight="1">
      <c r="A4" s="491" t="s">
        <v>239</v>
      </c>
      <c r="B4" s="189"/>
      <c r="C4" s="189" t="s">
        <v>237</v>
      </c>
      <c r="D4" s="189" t="s">
        <v>209</v>
      </c>
      <c r="E4" s="189" t="s">
        <v>208</v>
      </c>
      <c r="F4" s="189" t="s">
        <v>210</v>
      </c>
    </row>
    <row r="5" spans="1:10" s="192" customFormat="1" ht="42.75" customHeight="1">
      <c r="A5" s="491"/>
      <c r="B5" s="189"/>
      <c r="C5" s="189" t="s">
        <v>0</v>
      </c>
      <c r="D5" s="189" t="s">
        <v>1</v>
      </c>
      <c r="E5" s="189" t="s">
        <v>501</v>
      </c>
      <c r="F5" s="371">
        <v>42735</v>
      </c>
      <c r="G5" s="191"/>
      <c r="H5" s="191"/>
      <c r="I5" s="191"/>
      <c r="J5" s="191"/>
    </row>
    <row r="6" spans="1:10" s="197" customFormat="1" ht="42.75" customHeight="1">
      <c r="A6" s="206">
        <v>1</v>
      </c>
      <c r="B6" s="206" t="s">
        <v>52</v>
      </c>
      <c r="C6" s="194" t="s">
        <v>2</v>
      </c>
      <c r="D6" s="195">
        <v>117386</v>
      </c>
      <c r="E6" s="195">
        <f>E7+E13+E22</f>
        <v>132201</v>
      </c>
      <c r="F6" s="195"/>
      <c r="G6" s="196"/>
      <c r="H6" s="196"/>
      <c r="I6" s="196"/>
      <c r="J6" s="196"/>
    </row>
    <row r="7" spans="1:6" s="197" customFormat="1" ht="42.75" customHeight="1">
      <c r="A7" s="206">
        <v>2</v>
      </c>
      <c r="B7" s="198" t="s">
        <v>53</v>
      </c>
      <c r="C7" s="194" t="s">
        <v>381</v>
      </c>
      <c r="D7" s="195">
        <v>107305</v>
      </c>
      <c r="E7" s="195">
        <f>SUM(E8:E12)</f>
        <v>123090</v>
      </c>
      <c r="F7" s="195"/>
    </row>
    <row r="8" spans="1:6" s="190" customFormat="1" ht="42.75" customHeight="1">
      <c r="A8" s="199">
        <v>3</v>
      </c>
      <c r="B8" s="200" t="s">
        <v>54</v>
      </c>
      <c r="C8" s="201" t="s">
        <v>3</v>
      </c>
      <c r="D8" s="202">
        <v>106259</v>
      </c>
      <c r="E8" s="202">
        <v>120653</v>
      </c>
      <c r="F8" s="202"/>
    </row>
    <row r="9" spans="1:6" s="190" customFormat="1" ht="42.75" customHeight="1">
      <c r="A9" s="199">
        <v>4</v>
      </c>
      <c r="B9" s="200" t="s">
        <v>55</v>
      </c>
      <c r="C9" s="201" t="s">
        <v>4</v>
      </c>
      <c r="D9" s="202">
        <v>0</v>
      </c>
      <c r="E9" s="202">
        <v>0</v>
      </c>
      <c r="F9" s="202"/>
    </row>
    <row r="10" spans="1:6" s="190" customFormat="1" ht="42.75" customHeight="1">
      <c r="A10" s="199">
        <v>5</v>
      </c>
      <c r="B10" s="200" t="s">
        <v>56</v>
      </c>
      <c r="C10" s="201" t="s">
        <v>382</v>
      </c>
      <c r="D10" s="202">
        <v>0</v>
      </c>
      <c r="E10" s="202">
        <v>0</v>
      </c>
      <c r="F10" s="202"/>
    </row>
    <row r="11" spans="1:6" s="190" customFormat="1" ht="42.75" customHeight="1">
      <c r="A11" s="199">
        <v>6</v>
      </c>
      <c r="B11" s="200" t="s">
        <v>57</v>
      </c>
      <c r="C11" s="201" t="s">
        <v>383</v>
      </c>
      <c r="D11" s="202">
        <v>0</v>
      </c>
      <c r="E11" s="202">
        <v>0</v>
      </c>
      <c r="F11" s="202"/>
    </row>
    <row r="12" spans="1:6" s="190" customFormat="1" ht="42.75" customHeight="1">
      <c r="A12" s="199">
        <v>7</v>
      </c>
      <c r="B12" s="200" t="s">
        <v>58</v>
      </c>
      <c r="C12" s="201" t="s">
        <v>12</v>
      </c>
      <c r="D12" s="202">
        <v>1046</v>
      </c>
      <c r="E12" s="202">
        <v>2437</v>
      </c>
      <c r="F12" s="202"/>
    </row>
    <row r="13" spans="1:9" s="197" customFormat="1" ht="42.75" customHeight="1">
      <c r="A13" s="206">
        <v>8</v>
      </c>
      <c r="B13" s="198" t="s">
        <v>59</v>
      </c>
      <c r="C13" s="194" t="s">
        <v>5</v>
      </c>
      <c r="D13" s="195">
        <v>1100</v>
      </c>
      <c r="E13" s="195">
        <f>SUM(E14:E21)</f>
        <v>0</v>
      </c>
      <c r="F13" s="195"/>
      <c r="I13" s="203"/>
    </row>
    <row r="14" spans="1:6" s="190" customFormat="1" ht="42.75" customHeight="1">
      <c r="A14" s="199">
        <v>9</v>
      </c>
      <c r="B14" s="200" t="s">
        <v>60</v>
      </c>
      <c r="C14" s="201" t="s">
        <v>384</v>
      </c>
      <c r="D14" s="202">
        <v>0</v>
      </c>
      <c r="E14" s="202">
        <v>0</v>
      </c>
      <c r="F14" s="202"/>
    </row>
    <row r="15" spans="1:6" s="190" customFormat="1" ht="42.75" customHeight="1">
      <c r="A15" s="199">
        <v>10</v>
      </c>
      <c r="B15" s="200" t="s">
        <v>61</v>
      </c>
      <c r="C15" s="204" t="s">
        <v>385</v>
      </c>
      <c r="D15" s="202">
        <v>0</v>
      </c>
      <c r="E15" s="202">
        <v>0</v>
      </c>
      <c r="F15" s="202"/>
    </row>
    <row r="16" spans="1:6" s="190" customFormat="1" ht="69" customHeight="1">
      <c r="A16" s="199">
        <v>11</v>
      </c>
      <c r="B16" s="200" t="s">
        <v>62</v>
      </c>
      <c r="C16" s="201" t="s">
        <v>6</v>
      </c>
      <c r="D16" s="202">
        <v>1100</v>
      </c>
      <c r="E16" s="202">
        <v>0</v>
      </c>
      <c r="F16" s="202"/>
    </row>
    <row r="17" spans="1:6" s="190" customFormat="1" ht="42.75" customHeight="1">
      <c r="A17" s="199">
        <v>12</v>
      </c>
      <c r="B17" s="200" t="s">
        <v>63</v>
      </c>
      <c r="C17" s="201" t="s">
        <v>7</v>
      </c>
      <c r="D17" s="202">
        <v>0</v>
      </c>
      <c r="E17" s="202">
        <v>0</v>
      </c>
      <c r="F17" s="202"/>
    </row>
    <row r="18" spans="1:6" s="190" customFormat="1" ht="42.75" customHeight="1">
      <c r="A18" s="199">
        <v>13</v>
      </c>
      <c r="B18" s="200" t="s">
        <v>64</v>
      </c>
      <c r="C18" s="201" t="s">
        <v>8</v>
      </c>
      <c r="D18" s="202">
        <v>0</v>
      </c>
      <c r="E18" s="202">
        <v>0</v>
      </c>
      <c r="F18" s="202"/>
    </row>
    <row r="19" spans="1:6" s="190" customFormat="1" ht="42.75" customHeight="1">
      <c r="A19" s="199">
        <v>14</v>
      </c>
      <c r="B19" s="200" t="s">
        <v>65</v>
      </c>
      <c r="C19" s="204" t="s">
        <v>386</v>
      </c>
      <c r="D19" s="202">
        <v>0</v>
      </c>
      <c r="E19" s="202">
        <v>0</v>
      </c>
      <c r="F19" s="202"/>
    </row>
    <row r="20" spans="1:6" s="190" customFormat="1" ht="42.75" customHeight="1">
      <c r="A20" s="199">
        <v>15</v>
      </c>
      <c r="B20" s="200" t="s">
        <v>66</v>
      </c>
      <c r="C20" s="204" t="s">
        <v>9</v>
      </c>
      <c r="D20" s="202">
        <v>0</v>
      </c>
      <c r="E20" s="202">
        <v>0</v>
      </c>
      <c r="F20" s="202"/>
    </row>
    <row r="21" spans="1:6" s="190" customFormat="1" ht="67.5" customHeight="1">
      <c r="A21" s="199">
        <v>16</v>
      </c>
      <c r="B21" s="200" t="s">
        <v>67</v>
      </c>
      <c r="C21" s="204" t="s">
        <v>387</v>
      </c>
      <c r="D21" s="202">
        <v>0</v>
      </c>
      <c r="E21" s="202">
        <v>0</v>
      </c>
      <c r="F21" s="202"/>
    </row>
    <row r="22" spans="1:6" s="197" customFormat="1" ht="42.75" customHeight="1">
      <c r="A22" s="206">
        <v>17</v>
      </c>
      <c r="B22" s="198" t="s">
        <v>68</v>
      </c>
      <c r="C22" s="194" t="s">
        <v>10</v>
      </c>
      <c r="D22" s="195">
        <v>8981</v>
      </c>
      <c r="E22" s="195">
        <f>SUM(E23:E25)</f>
        <v>9111</v>
      </c>
      <c r="F22" s="195"/>
    </row>
    <row r="23" spans="1:6" s="190" customFormat="1" ht="42.75" customHeight="1">
      <c r="A23" s="199">
        <v>18</v>
      </c>
      <c r="B23" s="200" t="s">
        <v>69</v>
      </c>
      <c r="C23" s="201" t="s">
        <v>11</v>
      </c>
      <c r="D23" s="202">
        <v>0</v>
      </c>
      <c r="E23" s="202">
        <v>0</v>
      </c>
      <c r="F23" s="202"/>
    </row>
    <row r="24" spans="1:6" s="190" customFormat="1" ht="42.75" customHeight="1">
      <c r="A24" s="199">
        <v>19</v>
      </c>
      <c r="B24" s="200" t="s">
        <v>70</v>
      </c>
      <c r="C24" s="201" t="s">
        <v>499</v>
      </c>
      <c r="D24" s="202">
        <v>8981</v>
      </c>
      <c r="E24" s="202">
        <v>9111</v>
      </c>
      <c r="F24" s="202"/>
    </row>
    <row r="25" spans="1:6" s="190" customFormat="1" ht="42.75" customHeight="1">
      <c r="A25" s="199">
        <v>20</v>
      </c>
      <c r="B25" s="200" t="s">
        <v>199</v>
      </c>
      <c r="C25" s="201" t="s">
        <v>388</v>
      </c>
      <c r="D25" s="202">
        <v>0</v>
      </c>
      <c r="E25" s="202">
        <v>0</v>
      </c>
      <c r="F25" s="202"/>
    </row>
    <row r="26" spans="1:6" s="197" customFormat="1" ht="60">
      <c r="A26" s="206">
        <v>21</v>
      </c>
      <c r="B26" s="206" t="s">
        <v>71</v>
      </c>
      <c r="C26" s="194" t="s">
        <v>389</v>
      </c>
      <c r="D26" s="205">
        <v>15153</v>
      </c>
      <c r="E26" s="205">
        <v>21864</v>
      </c>
      <c r="F26" s="205"/>
    </row>
    <row r="27" ht="12.75">
      <c r="D27" s="29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53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2"/>
  <sheetViews>
    <sheetView view="pageBreakPreview" zoomScale="85" zoomScaleSheetLayoutView="85" zoomScalePageLayoutView="0" workbookViewId="0" topLeftCell="A1">
      <selection activeCell="A2" sqref="A2:D2"/>
    </sheetView>
  </sheetViews>
  <sheetFormatPr defaultColWidth="9.00390625" defaultRowHeight="12.75"/>
  <cols>
    <col min="1" max="1" width="11.375" style="69" customWidth="1"/>
    <col min="2" max="2" width="10.75390625" style="23" customWidth="1"/>
    <col min="3" max="3" width="46.125" style="21" customWidth="1"/>
    <col min="4" max="4" width="18.75390625" style="44" customWidth="1"/>
    <col min="5" max="6" width="13.75390625" style="21" customWidth="1"/>
    <col min="7" max="7" width="0.6171875" style="21" customWidth="1"/>
    <col min="8" max="16384" width="9.125" style="21" customWidth="1"/>
  </cols>
  <sheetData>
    <row r="1" spans="1:7" ht="12.75">
      <c r="A1" s="500" t="s">
        <v>584</v>
      </c>
      <c r="B1" s="500"/>
      <c r="C1" s="500"/>
      <c r="D1" s="500"/>
      <c r="E1" s="362"/>
      <c r="F1" s="362"/>
      <c r="G1" s="50"/>
    </row>
    <row r="2" spans="1:9" s="31" customFormat="1" ht="49.5" customHeight="1">
      <c r="A2" s="501" t="s">
        <v>520</v>
      </c>
      <c r="B2" s="501"/>
      <c r="C2" s="501"/>
      <c r="D2" s="501"/>
      <c r="E2" s="363"/>
      <c r="F2" s="363"/>
      <c r="G2" s="54"/>
      <c r="I2" s="32"/>
    </row>
    <row r="3" spans="1:9" s="31" customFormat="1" ht="49.5" customHeight="1">
      <c r="A3" s="498" t="s">
        <v>239</v>
      </c>
      <c r="B3" s="499" t="s">
        <v>207</v>
      </c>
      <c r="C3" s="499"/>
      <c r="D3" s="165" t="s">
        <v>238</v>
      </c>
      <c r="E3" s="348" t="s">
        <v>208</v>
      </c>
      <c r="F3" s="385" t="s">
        <v>210</v>
      </c>
      <c r="G3" s="33"/>
      <c r="I3" s="32"/>
    </row>
    <row r="4" spans="1:7" ht="31.5">
      <c r="A4" s="498"/>
      <c r="B4" s="499" t="s">
        <v>76</v>
      </c>
      <c r="C4" s="499"/>
      <c r="D4" s="165" t="s">
        <v>96</v>
      </c>
      <c r="E4" s="348" t="s">
        <v>500</v>
      </c>
      <c r="F4" s="372">
        <v>42735</v>
      </c>
      <c r="G4" s="23"/>
    </row>
    <row r="5" spans="1:6" s="36" customFormat="1" ht="15.75">
      <c r="A5" s="67">
        <v>1</v>
      </c>
      <c r="B5" s="34" t="s">
        <v>52</v>
      </c>
      <c r="C5" s="55" t="s">
        <v>50</v>
      </c>
      <c r="D5" s="35">
        <f>D6+D17+D29+D35+D39</f>
        <v>163019</v>
      </c>
      <c r="E5" s="35">
        <f>E6+E17+E29+E35</f>
        <v>158578</v>
      </c>
      <c r="F5" s="35"/>
    </row>
    <row r="6" spans="1:6" s="38" customFormat="1" ht="15.75">
      <c r="A6" s="164">
        <v>2</v>
      </c>
      <c r="B6" s="37"/>
      <c r="C6" s="13" t="s">
        <v>13</v>
      </c>
      <c r="D6" s="46">
        <v>52579</v>
      </c>
      <c r="E6" s="46">
        <f>SUM(E7:E16)</f>
        <v>44094</v>
      </c>
      <c r="F6" s="46"/>
    </row>
    <row r="7" spans="1:6" ht="15.75">
      <c r="A7" s="48">
        <v>3</v>
      </c>
      <c r="B7" s="28" t="s">
        <v>101</v>
      </c>
      <c r="C7" s="14" t="s">
        <v>14</v>
      </c>
      <c r="D7" s="47">
        <v>27321</v>
      </c>
      <c r="E7" s="47">
        <v>25851</v>
      </c>
      <c r="F7" s="47"/>
    </row>
    <row r="8" spans="1:6" ht="15.75">
      <c r="A8" s="48">
        <v>4</v>
      </c>
      <c r="B8" s="28" t="s">
        <v>102</v>
      </c>
      <c r="C8" s="14" t="s">
        <v>15</v>
      </c>
      <c r="D8" s="47">
        <v>40</v>
      </c>
      <c r="E8" s="47">
        <v>32</v>
      </c>
      <c r="F8" s="47"/>
    </row>
    <row r="9" spans="1:6" ht="15.75">
      <c r="A9" s="48">
        <v>5</v>
      </c>
      <c r="B9" s="28" t="s">
        <v>103</v>
      </c>
      <c r="C9" s="14" t="s">
        <v>16</v>
      </c>
      <c r="D9" s="47">
        <v>340</v>
      </c>
      <c r="E9" s="47">
        <v>278</v>
      </c>
      <c r="F9" s="47"/>
    </row>
    <row r="10" spans="1:6" ht="15.75">
      <c r="A10" s="48">
        <v>6</v>
      </c>
      <c r="B10" s="28" t="s">
        <v>104</v>
      </c>
      <c r="C10" s="14" t="s">
        <v>17</v>
      </c>
      <c r="D10" s="47">
        <v>17</v>
      </c>
      <c r="E10" s="47">
        <v>17</v>
      </c>
      <c r="F10" s="47"/>
    </row>
    <row r="11" spans="1:6" ht="15.75">
      <c r="A11" s="48">
        <v>7</v>
      </c>
      <c r="B11" s="28" t="s">
        <v>105</v>
      </c>
      <c r="C11" s="14" t="s">
        <v>18</v>
      </c>
      <c r="D11" s="47">
        <v>4620</v>
      </c>
      <c r="E11" s="47">
        <v>0</v>
      </c>
      <c r="F11" s="47"/>
    </row>
    <row r="12" spans="1:6" ht="15.75">
      <c r="A12" s="48">
        <v>8</v>
      </c>
      <c r="B12" s="28" t="s">
        <v>106</v>
      </c>
      <c r="C12" s="14" t="s">
        <v>19</v>
      </c>
      <c r="D12" s="47">
        <v>2777</v>
      </c>
      <c r="E12" s="47">
        <v>3795</v>
      </c>
      <c r="F12" s="47"/>
    </row>
    <row r="13" spans="1:6" ht="15.75">
      <c r="A13" s="48">
        <v>9</v>
      </c>
      <c r="B13" s="28" t="s">
        <v>107</v>
      </c>
      <c r="C13" s="14" t="s">
        <v>20</v>
      </c>
      <c r="D13" s="47">
        <v>0</v>
      </c>
      <c r="E13" s="47">
        <v>0</v>
      </c>
      <c r="F13" s="47"/>
    </row>
    <row r="14" spans="1:6" ht="31.5">
      <c r="A14" s="48">
        <v>10</v>
      </c>
      <c r="B14" s="28" t="s">
        <v>108</v>
      </c>
      <c r="C14" s="14" t="s">
        <v>21</v>
      </c>
      <c r="D14" s="47">
        <v>0</v>
      </c>
      <c r="E14" s="47">
        <v>0</v>
      </c>
      <c r="F14" s="47"/>
    </row>
    <row r="15" spans="1:6" ht="15.75">
      <c r="A15" s="48">
        <v>11</v>
      </c>
      <c r="B15" s="28" t="s">
        <v>109</v>
      </c>
      <c r="C15" s="14" t="s">
        <v>22</v>
      </c>
      <c r="D15" s="47">
        <v>1767</v>
      </c>
      <c r="E15" s="47">
        <v>1382</v>
      </c>
      <c r="F15" s="47"/>
    </row>
    <row r="16" spans="1:6" ht="31.5">
      <c r="A16" s="48">
        <v>12</v>
      </c>
      <c r="B16" s="28" t="s">
        <v>110</v>
      </c>
      <c r="C16" s="14" t="s">
        <v>23</v>
      </c>
      <c r="D16" s="47">
        <v>15697</v>
      </c>
      <c r="E16" s="47">
        <v>12739</v>
      </c>
      <c r="F16" s="47"/>
    </row>
    <row r="17" spans="1:6" s="38" customFormat="1" ht="15.75">
      <c r="A17" s="164">
        <v>13</v>
      </c>
      <c r="B17" s="37"/>
      <c r="C17" s="13" t="s">
        <v>24</v>
      </c>
      <c r="D17" s="46">
        <v>58991</v>
      </c>
      <c r="E17" s="46">
        <f>SUM(E18:E28)</f>
        <v>54548</v>
      </c>
      <c r="F17" s="46"/>
    </row>
    <row r="18" spans="1:6" ht="15.75">
      <c r="A18" s="48">
        <v>14</v>
      </c>
      <c r="B18" s="28" t="s">
        <v>111</v>
      </c>
      <c r="C18" s="14" t="s">
        <v>25</v>
      </c>
      <c r="D18" s="47">
        <v>560</v>
      </c>
      <c r="E18" s="47">
        <v>710</v>
      </c>
      <c r="F18" s="47"/>
    </row>
    <row r="19" spans="1:6" ht="15.75">
      <c r="A19" s="48">
        <v>15</v>
      </c>
      <c r="B19" s="28" t="s">
        <v>112</v>
      </c>
      <c r="C19" s="14" t="s">
        <v>26</v>
      </c>
      <c r="D19" s="47">
        <v>0</v>
      </c>
      <c r="E19" s="47">
        <v>0</v>
      </c>
      <c r="F19" s="47"/>
    </row>
    <row r="20" spans="1:6" ht="15.75">
      <c r="A20" s="48">
        <v>16</v>
      </c>
      <c r="B20" s="28" t="s">
        <v>113</v>
      </c>
      <c r="C20" s="14" t="s">
        <v>27</v>
      </c>
      <c r="D20" s="47">
        <v>330</v>
      </c>
      <c r="E20" s="47">
        <v>835</v>
      </c>
      <c r="F20" s="47"/>
    </row>
    <row r="21" spans="1:6" ht="15.75">
      <c r="A21" s="48">
        <v>17</v>
      </c>
      <c r="B21" s="28" t="s">
        <v>114</v>
      </c>
      <c r="C21" s="14" t="s">
        <v>28</v>
      </c>
      <c r="D21" s="47">
        <v>9301</v>
      </c>
      <c r="E21" s="47">
        <v>9284</v>
      </c>
      <c r="F21" s="47"/>
    </row>
    <row r="22" spans="1:6" ht="15.75">
      <c r="A22" s="48">
        <v>18</v>
      </c>
      <c r="B22" s="28" t="s">
        <v>115</v>
      </c>
      <c r="C22" s="14" t="s">
        <v>29</v>
      </c>
      <c r="D22" s="47">
        <v>1331</v>
      </c>
      <c r="E22" s="47">
        <v>3930</v>
      </c>
      <c r="F22" s="47"/>
    </row>
    <row r="23" spans="1:6" ht="15.75">
      <c r="A23" s="48">
        <v>19</v>
      </c>
      <c r="B23" s="28" t="s">
        <v>183</v>
      </c>
      <c r="C23" s="14" t="s">
        <v>30</v>
      </c>
      <c r="D23" s="47">
        <v>7469</v>
      </c>
      <c r="E23" s="47">
        <v>9363</v>
      </c>
      <c r="F23" s="47"/>
    </row>
    <row r="24" spans="1:6" ht="15.75">
      <c r="A24" s="48">
        <v>20</v>
      </c>
      <c r="B24" s="28" t="s">
        <v>184</v>
      </c>
      <c r="C24" s="15" t="s">
        <v>31</v>
      </c>
      <c r="D24" s="47">
        <v>1235</v>
      </c>
      <c r="E24" s="47">
        <v>2131</v>
      </c>
      <c r="F24" s="47"/>
    </row>
    <row r="25" spans="1:6" ht="15.75">
      <c r="A25" s="48">
        <v>21</v>
      </c>
      <c r="B25" s="28" t="s">
        <v>185</v>
      </c>
      <c r="C25" s="14" t="s">
        <v>32</v>
      </c>
      <c r="D25" s="47">
        <v>22882</v>
      </c>
      <c r="E25" s="47">
        <v>17679</v>
      </c>
      <c r="F25" s="47"/>
    </row>
    <row r="26" spans="1:6" ht="15.75">
      <c r="A26" s="48">
        <v>22</v>
      </c>
      <c r="B26" s="28" t="s">
        <v>186</v>
      </c>
      <c r="C26" s="14" t="s">
        <v>33</v>
      </c>
      <c r="D26" s="47">
        <v>11883</v>
      </c>
      <c r="E26" s="47">
        <v>10616</v>
      </c>
      <c r="F26" s="47"/>
    </row>
    <row r="27" spans="1:6" ht="15.75">
      <c r="A27" s="48">
        <v>23</v>
      </c>
      <c r="B27" s="28" t="s">
        <v>187</v>
      </c>
      <c r="C27" s="14" t="s">
        <v>34</v>
      </c>
      <c r="D27" s="47">
        <v>0</v>
      </c>
      <c r="E27" s="47">
        <v>0</v>
      </c>
      <c r="F27" s="47"/>
    </row>
    <row r="28" spans="1:6" ht="15.75">
      <c r="A28" s="48">
        <v>24</v>
      </c>
      <c r="B28" s="28" t="s">
        <v>188</v>
      </c>
      <c r="C28" s="14" t="s">
        <v>35</v>
      </c>
      <c r="D28" s="47">
        <v>0</v>
      </c>
      <c r="E28" s="47">
        <v>0</v>
      </c>
      <c r="F28" s="47"/>
    </row>
    <row r="29" spans="1:6" s="38" customFormat="1" ht="15.75">
      <c r="A29" s="164">
        <v>25</v>
      </c>
      <c r="B29" s="37"/>
      <c r="C29" s="13" t="s">
        <v>36</v>
      </c>
      <c r="D29" s="46">
        <v>45197</v>
      </c>
      <c r="E29" s="46">
        <f>SUM(E30:E34)</f>
        <v>59936</v>
      </c>
      <c r="F29" s="46"/>
    </row>
    <row r="30" spans="1:6" ht="15.75">
      <c r="A30" s="48">
        <v>26</v>
      </c>
      <c r="B30" s="28" t="s">
        <v>189</v>
      </c>
      <c r="C30" s="15" t="s">
        <v>37</v>
      </c>
      <c r="D30" s="47">
        <v>38785</v>
      </c>
      <c r="E30" s="47">
        <v>53352</v>
      </c>
      <c r="F30" s="47"/>
    </row>
    <row r="31" spans="1:6" ht="15.75">
      <c r="A31" s="48">
        <v>27</v>
      </c>
      <c r="B31" s="28" t="s">
        <v>190</v>
      </c>
      <c r="C31" s="15" t="s">
        <v>38</v>
      </c>
      <c r="D31" s="47">
        <v>167</v>
      </c>
      <c r="E31" s="47">
        <v>149</v>
      </c>
      <c r="F31" s="47"/>
    </row>
    <row r="32" spans="1:6" ht="15.75">
      <c r="A32" s="48">
        <v>28</v>
      </c>
      <c r="B32" s="28" t="s">
        <v>191</v>
      </c>
      <c r="C32" s="14" t="s">
        <v>39</v>
      </c>
      <c r="D32" s="47">
        <v>0</v>
      </c>
      <c r="E32" s="47">
        <v>0</v>
      </c>
      <c r="F32" s="47"/>
    </row>
    <row r="33" spans="1:6" ht="15.75">
      <c r="A33" s="48">
        <v>29</v>
      </c>
      <c r="B33" s="28" t="s">
        <v>192</v>
      </c>
      <c r="C33" s="14" t="s">
        <v>40</v>
      </c>
      <c r="D33" s="47">
        <v>6245</v>
      </c>
      <c r="E33" s="47">
        <v>6435</v>
      </c>
      <c r="F33" s="47"/>
    </row>
    <row r="34" spans="1:6" ht="15.75">
      <c r="A34" s="48">
        <v>30</v>
      </c>
      <c r="B34" s="28" t="s">
        <v>193</v>
      </c>
      <c r="C34" s="14" t="s">
        <v>41</v>
      </c>
      <c r="D34" s="47">
        <v>0</v>
      </c>
      <c r="E34" s="47">
        <v>0</v>
      </c>
      <c r="F34" s="47"/>
    </row>
    <row r="35" spans="1:6" s="38" customFormat="1" ht="15.75">
      <c r="A35" s="164">
        <v>31</v>
      </c>
      <c r="B35" s="37"/>
      <c r="C35" s="13" t="s">
        <v>42</v>
      </c>
      <c r="D35" s="46">
        <v>6252</v>
      </c>
      <c r="E35" s="46">
        <f>SUM(E36:E39)</f>
        <v>0</v>
      </c>
      <c r="F35" s="46"/>
    </row>
    <row r="36" spans="1:6" ht="15.75">
      <c r="A36" s="48">
        <v>32</v>
      </c>
      <c r="B36" s="28" t="s">
        <v>194</v>
      </c>
      <c r="C36" s="14" t="s">
        <v>43</v>
      </c>
      <c r="D36" s="47">
        <v>6252</v>
      </c>
      <c r="E36" s="47">
        <v>0</v>
      </c>
      <c r="F36" s="47"/>
    </row>
    <row r="37" spans="1:6" ht="15.75">
      <c r="A37" s="48">
        <v>33</v>
      </c>
      <c r="B37" s="28" t="s">
        <v>195</v>
      </c>
      <c r="C37" s="14" t="s">
        <v>44</v>
      </c>
      <c r="D37" s="47">
        <v>0</v>
      </c>
      <c r="E37" s="47">
        <v>0</v>
      </c>
      <c r="F37" s="47"/>
    </row>
    <row r="38" spans="1:6" ht="15.75">
      <c r="A38" s="48">
        <v>34</v>
      </c>
      <c r="B38" s="28" t="s">
        <v>196</v>
      </c>
      <c r="C38" s="14" t="s">
        <v>45</v>
      </c>
      <c r="D38" s="47">
        <v>0</v>
      </c>
      <c r="E38" s="47">
        <v>0</v>
      </c>
      <c r="F38" s="47"/>
    </row>
    <row r="39" spans="1:8" s="39" customFormat="1" ht="15.75">
      <c r="A39" s="67">
        <v>35</v>
      </c>
      <c r="B39" s="45" t="s">
        <v>197</v>
      </c>
      <c r="C39" s="52" t="s">
        <v>46</v>
      </c>
      <c r="D39" s="35">
        <v>0</v>
      </c>
      <c r="E39" s="35">
        <v>0</v>
      </c>
      <c r="F39" s="35"/>
      <c r="H39" s="40"/>
    </row>
    <row r="40" spans="1:6" ht="15.75">
      <c r="A40" s="48"/>
      <c r="B40" s="17"/>
      <c r="C40" s="14"/>
      <c r="D40" s="47"/>
      <c r="E40" s="47"/>
      <c r="F40" s="47"/>
    </row>
    <row r="41" spans="1:7" s="43" customFormat="1" ht="15.75">
      <c r="A41" s="68">
        <v>36</v>
      </c>
      <c r="B41" s="41"/>
      <c r="C41" s="53" t="s">
        <v>51</v>
      </c>
      <c r="D41" s="35">
        <f>D6+D17+D29+D35</f>
        <v>163019</v>
      </c>
      <c r="E41" s="35">
        <f>E35+E29+E17+E6</f>
        <v>158578</v>
      </c>
      <c r="F41" s="35"/>
      <c r="G41" s="42"/>
    </row>
    <row r="42" ht="12.75">
      <c r="C42" s="23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Juhász Péter(jegyző)</cp:lastModifiedBy>
  <cp:lastPrinted>2016-05-19T11:03:45Z</cp:lastPrinted>
  <dcterms:created xsi:type="dcterms:W3CDTF">1997-01-17T14:02:09Z</dcterms:created>
  <dcterms:modified xsi:type="dcterms:W3CDTF">2017-05-02T12:15:38Z</dcterms:modified>
  <cp:category/>
  <cp:version/>
  <cp:contentType/>
  <cp:contentStatus/>
</cp:coreProperties>
</file>